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codeName="ThisWorkbook"/>
  <mc:AlternateContent xmlns:mc="http://schemas.openxmlformats.org/markup-compatibility/2006">
    <mc:Choice Requires="x15">
      <x15ac:absPath xmlns:x15ac="http://schemas.microsoft.com/office/spreadsheetml/2010/11/ac" url="D:\Ministerio de Finanzas\Copa Municipios\1-Info para Municipios\2-Informe de empleo y salarios municipios\2025\7-Julio 2025\"/>
    </mc:Choice>
  </mc:AlternateContent>
  <xr:revisionPtr revIDLastSave="0" documentId="13_ncr:1_{04E2EB6A-EC17-4550-8D34-97A8E55E7070}" xr6:coauthVersionLast="47" xr6:coauthVersionMax="47" xr10:uidLastSave="{00000000-0000-0000-0000-000000000000}"/>
  <bookViews>
    <workbookView xWindow="24" yWindow="24" windowWidth="23016" windowHeight="12336" xr2:uid="{00000000-000D-0000-FFFF-FFFF00000000}"/>
  </bookViews>
  <sheets>
    <sheet name="Tapa" sheetId="4" r:id="rId1"/>
    <sheet name="Índice" sheetId="5" r:id="rId2"/>
    <sheet name="Glosario" sheetId="8" r:id="rId3"/>
    <sheet name="I. Incrementos remuneración" sheetId="3" r:id="rId4"/>
    <sheet name="II. Remuneración Imponible" sheetId="6" r:id="rId5"/>
    <sheet name="III. Aportantes" sheetId="7" r:id="rId6"/>
    <sheet name="Empleo ISS" sheetId="9" state="veryHidden" r:id="rId7"/>
  </sheets>
  <definedNames>
    <definedName name="_xlnm.Print_Area" localSheetId="2">Glosario!$A$1:$K$17</definedName>
    <definedName name="_xlnm.Print_Area" localSheetId="1">Índice!$A$1:$K$20</definedName>
    <definedName name="_xlnm.Print_Area" localSheetId="0">Tapa!$B$1:$N$33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19" i="6" l="1"/>
  <c r="S369" i="6"/>
  <c r="T369" i="6"/>
  <c r="S398" i="6"/>
  <c r="T398" i="6"/>
  <c r="S407" i="6"/>
  <c r="T407" i="6"/>
  <c r="S436" i="6"/>
  <c r="T436" i="6"/>
  <c r="S441" i="6"/>
  <c r="T441" i="6"/>
  <c r="S462" i="6"/>
  <c r="T462" i="6"/>
  <c r="S475" i="6"/>
  <c r="T475" i="6"/>
  <c r="S479" i="6"/>
  <c r="T479" i="6"/>
  <c r="S350" i="6"/>
  <c r="S318" i="6" s="1"/>
  <c r="T350" i="6"/>
  <c r="S7" i="6"/>
  <c r="T7" i="6"/>
  <c r="S20" i="6"/>
  <c r="T20" i="6"/>
  <c r="S23" i="6"/>
  <c r="T23" i="6"/>
  <c r="S40" i="6"/>
  <c r="T40" i="6"/>
  <c r="S46" i="6"/>
  <c r="T46" i="6"/>
  <c r="S55" i="6"/>
  <c r="T55" i="6"/>
  <c r="S71" i="6"/>
  <c r="T71" i="6"/>
  <c r="S74" i="6"/>
  <c r="T74" i="6"/>
  <c r="S88" i="6"/>
  <c r="T88" i="6"/>
  <c r="S107" i="6"/>
  <c r="T107" i="6"/>
  <c r="S109" i="6"/>
  <c r="T109" i="6"/>
  <c r="S111" i="6"/>
  <c r="T111" i="6"/>
  <c r="S119" i="6"/>
  <c r="T119" i="6"/>
  <c r="S142" i="6"/>
  <c r="T142" i="6"/>
  <c r="S166" i="6"/>
  <c r="T166" i="6"/>
  <c r="S175" i="6"/>
  <c r="T175" i="6"/>
  <c r="S178" i="6"/>
  <c r="T178" i="6"/>
  <c r="S196" i="6"/>
  <c r="T196" i="6"/>
  <c r="S213" i="6"/>
  <c r="T213" i="6"/>
  <c r="S245" i="6"/>
  <c r="T245" i="6"/>
  <c r="S258" i="6"/>
  <c r="T258" i="6"/>
  <c r="S260" i="6"/>
  <c r="T260" i="6"/>
  <c r="S274" i="6"/>
  <c r="T274" i="6"/>
  <c r="S280" i="6"/>
  <c r="T280" i="6"/>
  <c r="S287" i="6"/>
  <c r="T287" i="6"/>
  <c r="N245" i="6"/>
  <c r="O245" i="6"/>
  <c r="P245" i="6"/>
  <c r="Q245" i="6"/>
  <c r="R245" i="6"/>
  <c r="M245" i="6"/>
  <c r="N258" i="6"/>
  <c r="O258" i="6"/>
  <c r="P258" i="6"/>
  <c r="Q258" i="6"/>
  <c r="R258" i="6"/>
  <c r="M258" i="6"/>
  <c r="N260" i="6"/>
  <c r="O260" i="6"/>
  <c r="P260" i="6"/>
  <c r="Q260" i="6"/>
  <c r="R260" i="6"/>
  <c r="M260" i="6"/>
  <c r="S319" i="7"/>
  <c r="T319" i="7"/>
  <c r="S332" i="7"/>
  <c r="T332" i="7"/>
  <c r="S337" i="7"/>
  <c r="T337" i="7"/>
  <c r="S350" i="7"/>
  <c r="T350" i="7"/>
  <c r="S356" i="7"/>
  <c r="T356" i="7"/>
  <c r="S364" i="7"/>
  <c r="T364" i="7"/>
  <c r="S369" i="7"/>
  <c r="T369" i="7"/>
  <c r="S373" i="7"/>
  <c r="T373" i="7"/>
  <c r="S381" i="7"/>
  <c r="T381" i="7"/>
  <c r="S388" i="7"/>
  <c r="T388" i="7"/>
  <c r="S392" i="7"/>
  <c r="T392" i="7"/>
  <c r="S398" i="7"/>
  <c r="T398" i="7"/>
  <c r="S407" i="7"/>
  <c r="T407" i="7"/>
  <c r="S425" i="7"/>
  <c r="T425" i="7"/>
  <c r="S436" i="7"/>
  <c r="S318" i="7" s="1"/>
  <c r="T436" i="7"/>
  <c r="S441" i="7"/>
  <c r="T441" i="7"/>
  <c r="S449" i="7"/>
  <c r="T449" i="7"/>
  <c r="S453" i="7"/>
  <c r="T453" i="7"/>
  <c r="T318" i="7" s="1"/>
  <c r="S462" i="7"/>
  <c r="T462" i="7"/>
  <c r="S475" i="7"/>
  <c r="T475" i="7"/>
  <c r="S479" i="7"/>
  <c r="T479" i="7"/>
  <c r="S484" i="7"/>
  <c r="T484" i="7"/>
  <c r="S490" i="7"/>
  <c r="T490" i="7"/>
  <c r="S494" i="7"/>
  <c r="T494" i="7"/>
  <c r="L356" i="7"/>
  <c r="M356" i="7"/>
  <c r="N356" i="7"/>
  <c r="O356" i="7"/>
  <c r="P356" i="7"/>
  <c r="Q356" i="7"/>
  <c r="R356" i="7"/>
  <c r="S7" i="7"/>
  <c r="S6" i="7" s="1"/>
  <c r="T7" i="7"/>
  <c r="S23" i="7"/>
  <c r="T23" i="7"/>
  <c r="S40" i="7"/>
  <c r="T40" i="7"/>
  <c r="T6" i="7" s="1"/>
  <c r="S46" i="7"/>
  <c r="T46" i="7"/>
  <c r="S55" i="7"/>
  <c r="T55" i="7"/>
  <c r="S71" i="7"/>
  <c r="T71" i="7"/>
  <c r="S74" i="7"/>
  <c r="T74" i="7"/>
  <c r="S88" i="7"/>
  <c r="T88" i="7"/>
  <c r="S107" i="7"/>
  <c r="T107" i="7"/>
  <c r="S109" i="7"/>
  <c r="T109" i="7"/>
  <c r="S111" i="7"/>
  <c r="T111" i="7"/>
  <c r="S119" i="7"/>
  <c r="T119" i="7"/>
  <c r="S142" i="7"/>
  <c r="T142" i="7"/>
  <c r="S166" i="7"/>
  <c r="T166" i="7"/>
  <c r="S175" i="7"/>
  <c r="T175" i="7"/>
  <c r="S178" i="7"/>
  <c r="T178" i="7"/>
  <c r="S196" i="7"/>
  <c r="T196" i="7"/>
  <c r="S203" i="7"/>
  <c r="S203" i="6" s="1"/>
  <c r="T203" i="7"/>
  <c r="T203" i="6" s="1"/>
  <c r="S213" i="7"/>
  <c r="T213" i="7"/>
  <c r="S245" i="7"/>
  <c r="T245" i="7"/>
  <c r="S258" i="7"/>
  <c r="T258" i="7"/>
  <c r="S260" i="7"/>
  <c r="T260" i="7"/>
  <c r="S274" i="7"/>
  <c r="T274" i="7"/>
  <c r="S280" i="7"/>
  <c r="T280" i="7"/>
  <c r="S287" i="7"/>
  <c r="T287" i="7"/>
  <c r="S20" i="7"/>
  <c r="T20" i="7"/>
  <c r="T208" i="3"/>
  <c r="S7" i="3"/>
  <c r="S6" i="3" s="1"/>
  <c r="T7" i="3"/>
  <c r="S17" i="3"/>
  <c r="T17" i="3"/>
  <c r="S20" i="3"/>
  <c r="T20" i="3"/>
  <c r="S34" i="3"/>
  <c r="T34" i="3"/>
  <c r="S39" i="3"/>
  <c r="T39" i="3"/>
  <c r="S48" i="3"/>
  <c r="T48" i="3"/>
  <c r="S57" i="3"/>
  <c r="T57" i="3"/>
  <c r="S60" i="3"/>
  <c r="T60" i="3"/>
  <c r="S69" i="3"/>
  <c r="T69" i="3"/>
  <c r="S84" i="3"/>
  <c r="T84" i="3"/>
  <c r="S86" i="3"/>
  <c r="T86" i="3"/>
  <c r="S91" i="3"/>
  <c r="T91" i="3"/>
  <c r="S106" i="3"/>
  <c r="T106" i="3"/>
  <c r="S126" i="3"/>
  <c r="T126" i="3"/>
  <c r="S133" i="3"/>
  <c r="T133" i="3"/>
  <c r="S136" i="3"/>
  <c r="T136" i="3"/>
  <c r="S148" i="3"/>
  <c r="T148" i="3"/>
  <c r="S153" i="3"/>
  <c r="T153" i="3"/>
  <c r="S156" i="3"/>
  <c r="T156" i="3"/>
  <c r="S183" i="3"/>
  <c r="T183" i="3"/>
  <c r="S190" i="3"/>
  <c r="T190" i="3"/>
  <c r="S192" i="3"/>
  <c r="T192" i="3"/>
  <c r="S201" i="3"/>
  <c r="T201" i="3"/>
  <c r="S205" i="3"/>
  <c r="T205" i="3"/>
  <c r="P208" i="3"/>
  <c r="Q208" i="3"/>
  <c r="R208" i="3"/>
  <c r="S208" i="3"/>
  <c r="O208" i="3"/>
  <c r="N208" i="3"/>
  <c r="M208" i="3"/>
  <c r="Q208" i="9"/>
  <c r="R208" i="9"/>
  <c r="S208" i="9"/>
  <c r="T208" i="9"/>
  <c r="T6" i="9" s="1"/>
  <c r="P208" i="9"/>
  <c r="O208" i="9"/>
  <c r="N208" i="9"/>
  <c r="M208" i="9"/>
  <c r="S17" i="9"/>
  <c r="T17" i="9"/>
  <c r="S7" i="9"/>
  <c r="T7" i="9"/>
  <c r="S20" i="9"/>
  <c r="T20" i="9"/>
  <c r="S34" i="9"/>
  <c r="T34" i="9"/>
  <c r="S39" i="9"/>
  <c r="T39" i="9"/>
  <c r="S48" i="9"/>
  <c r="T48" i="9"/>
  <c r="S60" i="9"/>
  <c r="T60" i="9"/>
  <c r="S57" i="9"/>
  <c r="T57" i="9"/>
  <c r="S69" i="9"/>
  <c r="T69" i="9"/>
  <c r="S84" i="9"/>
  <c r="T84" i="9"/>
  <c r="S86" i="9"/>
  <c r="T86" i="9"/>
  <c r="S91" i="9"/>
  <c r="T91" i="9"/>
  <c r="S106" i="9"/>
  <c r="T106" i="9"/>
  <c r="S126" i="9"/>
  <c r="T126" i="9"/>
  <c r="S133" i="9"/>
  <c r="T133" i="9"/>
  <c r="S136" i="9"/>
  <c r="T136" i="9"/>
  <c r="S148" i="9"/>
  <c r="T148" i="9"/>
  <c r="S153" i="9"/>
  <c r="T153" i="9"/>
  <c r="S156" i="9"/>
  <c r="T156" i="9"/>
  <c r="S183" i="9"/>
  <c r="T183" i="9"/>
  <c r="S190" i="9"/>
  <c r="T190" i="9"/>
  <c r="S192" i="9"/>
  <c r="T192" i="9"/>
  <c r="S201" i="9"/>
  <c r="T201" i="9"/>
  <c r="S205" i="9"/>
  <c r="T205" i="9"/>
  <c r="T318" i="6" l="1"/>
  <c r="S6" i="6"/>
  <c r="T6" i="6"/>
  <c r="T6" i="3"/>
  <c r="S6" i="9"/>
  <c r="R20" i="6"/>
  <c r="R40" i="6"/>
  <c r="R74" i="6"/>
  <c r="R111" i="6"/>
  <c r="R142" i="6"/>
  <c r="R196" i="6"/>
  <c r="O319" i="7"/>
  <c r="P319" i="7"/>
  <c r="Q319" i="7"/>
  <c r="R319" i="7"/>
  <c r="O332" i="7"/>
  <c r="P332" i="7"/>
  <c r="Q332" i="7"/>
  <c r="R332" i="7"/>
  <c r="O337" i="7"/>
  <c r="P337" i="7"/>
  <c r="Q337" i="7"/>
  <c r="R337" i="7"/>
  <c r="O350" i="7"/>
  <c r="O350" i="6" s="1"/>
  <c r="P350" i="7"/>
  <c r="P350" i="6" s="1"/>
  <c r="Q350" i="7"/>
  <c r="Q350" i="6" s="1"/>
  <c r="R350" i="7"/>
  <c r="R350" i="6" s="1"/>
  <c r="O364" i="7"/>
  <c r="P364" i="7"/>
  <c r="Q364" i="7"/>
  <c r="R364" i="7"/>
  <c r="O369" i="7"/>
  <c r="O369" i="6" s="1"/>
  <c r="P369" i="7"/>
  <c r="P369" i="6" s="1"/>
  <c r="Q369" i="7"/>
  <c r="Q369" i="6" s="1"/>
  <c r="R369" i="7"/>
  <c r="R369" i="6" s="1"/>
  <c r="O373" i="7"/>
  <c r="P373" i="7"/>
  <c r="Q373" i="7"/>
  <c r="R373" i="7"/>
  <c r="O381" i="7"/>
  <c r="P381" i="7"/>
  <c r="Q381" i="7"/>
  <c r="R381" i="7"/>
  <c r="O388" i="7"/>
  <c r="P388" i="7"/>
  <c r="Q388" i="7"/>
  <c r="R388" i="7"/>
  <c r="O392" i="7"/>
  <c r="P392" i="7"/>
  <c r="Q392" i="7"/>
  <c r="R392" i="7"/>
  <c r="O398" i="7"/>
  <c r="O398" i="6" s="1"/>
  <c r="P398" i="7"/>
  <c r="P398" i="6" s="1"/>
  <c r="Q398" i="7"/>
  <c r="Q398" i="6" s="1"/>
  <c r="R398" i="7"/>
  <c r="R398" i="6" s="1"/>
  <c r="O407" i="7"/>
  <c r="O407" i="6" s="1"/>
  <c r="P407" i="7"/>
  <c r="P407" i="6" s="1"/>
  <c r="Q407" i="7"/>
  <c r="Q407" i="6" s="1"/>
  <c r="R407" i="7"/>
  <c r="R407" i="6" s="1"/>
  <c r="O425" i="7"/>
  <c r="P425" i="7"/>
  <c r="Q425" i="7"/>
  <c r="R425" i="7"/>
  <c r="O436" i="7"/>
  <c r="O436" i="6" s="1"/>
  <c r="P436" i="7"/>
  <c r="P436" i="6" s="1"/>
  <c r="Q436" i="7"/>
  <c r="Q436" i="6" s="1"/>
  <c r="R436" i="7"/>
  <c r="R436" i="6" s="1"/>
  <c r="O441" i="7"/>
  <c r="O441" i="6" s="1"/>
  <c r="P441" i="7"/>
  <c r="P441" i="6" s="1"/>
  <c r="Q441" i="7"/>
  <c r="Q441" i="6" s="1"/>
  <c r="Q318" i="6" s="1"/>
  <c r="R441" i="7"/>
  <c r="R441" i="6" s="1"/>
  <c r="R318" i="6" s="1"/>
  <c r="O449" i="7"/>
  <c r="P449" i="7"/>
  <c r="Q449" i="7"/>
  <c r="R449" i="7"/>
  <c r="O453" i="7"/>
  <c r="P453" i="7"/>
  <c r="Q453" i="7"/>
  <c r="R453" i="7"/>
  <c r="O462" i="7"/>
  <c r="O462" i="6" s="1"/>
  <c r="P462" i="7"/>
  <c r="P462" i="6" s="1"/>
  <c r="Q462" i="7"/>
  <c r="Q462" i="6" s="1"/>
  <c r="R462" i="7"/>
  <c r="R462" i="6" s="1"/>
  <c r="O475" i="7"/>
  <c r="O475" i="6" s="1"/>
  <c r="P475" i="7"/>
  <c r="P475" i="6" s="1"/>
  <c r="Q475" i="7"/>
  <c r="Q475" i="6" s="1"/>
  <c r="R475" i="7"/>
  <c r="R475" i="6" s="1"/>
  <c r="O479" i="7"/>
  <c r="O479" i="6" s="1"/>
  <c r="P479" i="7"/>
  <c r="P479" i="6" s="1"/>
  <c r="Q479" i="7"/>
  <c r="Q479" i="6" s="1"/>
  <c r="R479" i="7"/>
  <c r="R479" i="6" s="1"/>
  <c r="O484" i="7"/>
  <c r="P484" i="7"/>
  <c r="Q484" i="7"/>
  <c r="R484" i="7"/>
  <c r="O490" i="7"/>
  <c r="P490" i="7"/>
  <c r="Q490" i="7"/>
  <c r="R490" i="7"/>
  <c r="O494" i="7"/>
  <c r="P494" i="7"/>
  <c r="Q494" i="7"/>
  <c r="R494" i="7"/>
  <c r="O287" i="7"/>
  <c r="O287" i="6" s="1"/>
  <c r="P287" i="7"/>
  <c r="P287" i="6" s="1"/>
  <c r="Q287" i="7"/>
  <c r="Q287" i="6" s="1"/>
  <c r="R287" i="7"/>
  <c r="R287" i="6" s="1"/>
  <c r="O280" i="7"/>
  <c r="O280" i="6" s="1"/>
  <c r="P280" i="7"/>
  <c r="P280" i="6" s="1"/>
  <c r="Q280" i="7"/>
  <c r="Q280" i="6" s="1"/>
  <c r="R280" i="7"/>
  <c r="R280" i="6" s="1"/>
  <c r="O274" i="7"/>
  <c r="O274" i="6" s="1"/>
  <c r="P274" i="7"/>
  <c r="P274" i="6" s="1"/>
  <c r="Q274" i="7"/>
  <c r="Q274" i="6" s="1"/>
  <c r="R274" i="7"/>
  <c r="R274" i="6" s="1"/>
  <c r="O260" i="7"/>
  <c r="P260" i="7"/>
  <c r="Q260" i="7"/>
  <c r="R260" i="7"/>
  <c r="O258" i="7"/>
  <c r="P258" i="7"/>
  <c r="Q258" i="7"/>
  <c r="R258" i="7"/>
  <c r="O245" i="7"/>
  <c r="P245" i="7"/>
  <c r="Q245" i="7"/>
  <c r="R245" i="7"/>
  <c r="O213" i="7"/>
  <c r="O213" i="6" s="1"/>
  <c r="P213" i="7"/>
  <c r="P213" i="6" s="1"/>
  <c r="Q213" i="7"/>
  <c r="Q213" i="6" s="1"/>
  <c r="R213" i="7"/>
  <c r="R213" i="6" s="1"/>
  <c r="O203" i="7"/>
  <c r="O203" i="6" s="1"/>
  <c r="P203" i="7"/>
  <c r="P203" i="6" s="1"/>
  <c r="Q203" i="7"/>
  <c r="Q203" i="6" s="1"/>
  <c r="R203" i="7"/>
  <c r="R203" i="6" s="1"/>
  <c r="O196" i="7"/>
  <c r="O196" i="6" s="1"/>
  <c r="P196" i="7"/>
  <c r="P196" i="6" s="1"/>
  <c r="Q196" i="7"/>
  <c r="Q196" i="6" s="1"/>
  <c r="R196" i="7"/>
  <c r="O178" i="7"/>
  <c r="O178" i="6" s="1"/>
  <c r="P178" i="7"/>
  <c r="P178" i="6" s="1"/>
  <c r="Q178" i="7"/>
  <c r="Q178" i="6" s="1"/>
  <c r="R178" i="7"/>
  <c r="R178" i="6" s="1"/>
  <c r="O175" i="7"/>
  <c r="O175" i="6" s="1"/>
  <c r="P175" i="7"/>
  <c r="P175" i="6" s="1"/>
  <c r="Q175" i="7"/>
  <c r="Q175" i="6" s="1"/>
  <c r="R175" i="7"/>
  <c r="R175" i="6" s="1"/>
  <c r="O166" i="7"/>
  <c r="O166" i="6" s="1"/>
  <c r="P166" i="7"/>
  <c r="P166" i="6" s="1"/>
  <c r="Q166" i="7"/>
  <c r="Q166" i="6" s="1"/>
  <c r="R166" i="7"/>
  <c r="R166" i="6" s="1"/>
  <c r="O142" i="7"/>
  <c r="O142" i="6" s="1"/>
  <c r="P142" i="7"/>
  <c r="P142" i="6" s="1"/>
  <c r="Q142" i="7"/>
  <c r="Q142" i="6" s="1"/>
  <c r="R142" i="7"/>
  <c r="O119" i="7"/>
  <c r="O119" i="6" s="1"/>
  <c r="P119" i="7"/>
  <c r="P119" i="6" s="1"/>
  <c r="Q119" i="7"/>
  <c r="Q119" i="6" s="1"/>
  <c r="R119" i="7"/>
  <c r="R119" i="6" s="1"/>
  <c r="O111" i="7"/>
  <c r="O111" i="6" s="1"/>
  <c r="P111" i="7"/>
  <c r="P111" i="6" s="1"/>
  <c r="Q111" i="7"/>
  <c r="Q111" i="6" s="1"/>
  <c r="R111" i="7"/>
  <c r="O109" i="7"/>
  <c r="O109" i="6" s="1"/>
  <c r="P109" i="7"/>
  <c r="P109" i="6" s="1"/>
  <c r="Q109" i="7"/>
  <c r="Q109" i="6" s="1"/>
  <c r="R109" i="7"/>
  <c r="R109" i="6" s="1"/>
  <c r="O107" i="7"/>
  <c r="O107" i="6" s="1"/>
  <c r="P107" i="7"/>
  <c r="P107" i="6" s="1"/>
  <c r="Q107" i="7"/>
  <c r="Q107" i="6" s="1"/>
  <c r="R107" i="7"/>
  <c r="R107" i="6" s="1"/>
  <c r="O88" i="7"/>
  <c r="O88" i="6" s="1"/>
  <c r="P88" i="7"/>
  <c r="P88" i="6" s="1"/>
  <c r="Q88" i="7"/>
  <c r="Q88" i="6" s="1"/>
  <c r="R88" i="7"/>
  <c r="R88" i="6" s="1"/>
  <c r="O74" i="7"/>
  <c r="O74" i="6" s="1"/>
  <c r="P74" i="7"/>
  <c r="P74" i="6" s="1"/>
  <c r="Q74" i="7"/>
  <c r="Q74" i="6" s="1"/>
  <c r="R74" i="7"/>
  <c r="O71" i="7"/>
  <c r="O71" i="6" s="1"/>
  <c r="P71" i="7"/>
  <c r="P71" i="6" s="1"/>
  <c r="Q71" i="7"/>
  <c r="Q71" i="6" s="1"/>
  <c r="R71" i="7"/>
  <c r="R71" i="6" s="1"/>
  <c r="O55" i="7"/>
  <c r="O55" i="6" s="1"/>
  <c r="P55" i="7"/>
  <c r="P55" i="6" s="1"/>
  <c r="Q55" i="7"/>
  <c r="Q55" i="6" s="1"/>
  <c r="R55" i="7"/>
  <c r="R55" i="6" s="1"/>
  <c r="O46" i="7"/>
  <c r="O46" i="6" s="1"/>
  <c r="P46" i="7"/>
  <c r="P46" i="6" s="1"/>
  <c r="Q46" i="7"/>
  <c r="Q46" i="6" s="1"/>
  <c r="R46" i="7"/>
  <c r="R46" i="6" s="1"/>
  <c r="O40" i="7"/>
  <c r="O40" i="6" s="1"/>
  <c r="P40" i="7"/>
  <c r="P40" i="6" s="1"/>
  <c r="Q40" i="7"/>
  <c r="Q40" i="6" s="1"/>
  <c r="R40" i="7"/>
  <c r="O23" i="7"/>
  <c r="O23" i="6" s="1"/>
  <c r="P23" i="7"/>
  <c r="P23" i="6" s="1"/>
  <c r="Q23" i="7"/>
  <c r="Q23" i="6" s="1"/>
  <c r="R23" i="7"/>
  <c r="R23" i="6" s="1"/>
  <c r="O20" i="7"/>
  <c r="O20" i="6" s="1"/>
  <c r="P20" i="7"/>
  <c r="P20" i="6" s="1"/>
  <c r="Q20" i="7"/>
  <c r="Q20" i="6" s="1"/>
  <c r="R20" i="7"/>
  <c r="O7" i="7"/>
  <c r="O7" i="6" s="1"/>
  <c r="P7" i="7"/>
  <c r="P7" i="6" s="1"/>
  <c r="Q7" i="7"/>
  <c r="Q7" i="6" s="1"/>
  <c r="R7" i="7"/>
  <c r="R7" i="6" s="1"/>
  <c r="O205" i="3"/>
  <c r="O201" i="3"/>
  <c r="Q201" i="3"/>
  <c r="O192" i="3"/>
  <c r="O190" i="3"/>
  <c r="P190" i="3"/>
  <c r="Q190" i="3"/>
  <c r="R190" i="3"/>
  <c r="O183" i="3"/>
  <c r="O156" i="3"/>
  <c r="Q156" i="3"/>
  <c r="O153" i="3"/>
  <c r="O148" i="3"/>
  <c r="Q148" i="3"/>
  <c r="O136" i="3"/>
  <c r="O133" i="3"/>
  <c r="Q133" i="3"/>
  <c r="O106" i="3"/>
  <c r="Q106" i="3"/>
  <c r="O91" i="3"/>
  <c r="O86" i="3"/>
  <c r="Q86" i="3"/>
  <c r="O84" i="3"/>
  <c r="P84" i="3"/>
  <c r="Q84" i="3"/>
  <c r="R84" i="3"/>
  <c r="O69" i="3"/>
  <c r="Q69" i="3"/>
  <c r="O60" i="3"/>
  <c r="O57" i="3"/>
  <c r="Q57" i="3"/>
  <c r="O48" i="3"/>
  <c r="O39" i="3"/>
  <c r="Q39" i="3"/>
  <c r="O34" i="3"/>
  <c r="O20" i="3"/>
  <c r="Q20" i="3"/>
  <c r="O17" i="3"/>
  <c r="O7" i="3"/>
  <c r="Q7" i="3"/>
  <c r="O17" i="9"/>
  <c r="P17" i="9"/>
  <c r="P17" i="3" s="1"/>
  <c r="Q17" i="9"/>
  <c r="Q17" i="3" s="1"/>
  <c r="R17" i="9"/>
  <c r="R17" i="3" s="1"/>
  <c r="O205" i="9"/>
  <c r="P205" i="9"/>
  <c r="P205" i="3" s="1"/>
  <c r="Q205" i="9"/>
  <c r="Q205" i="3" s="1"/>
  <c r="R205" i="9"/>
  <c r="R205" i="3" s="1"/>
  <c r="O201" i="9"/>
  <c r="P201" i="9"/>
  <c r="P201" i="3" s="1"/>
  <c r="Q201" i="9"/>
  <c r="R201" i="9"/>
  <c r="R201" i="3" s="1"/>
  <c r="O192" i="9"/>
  <c r="P192" i="9"/>
  <c r="P192" i="3" s="1"/>
  <c r="Q192" i="9"/>
  <c r="Q192" i="3" s="1"/>
  <c r="R192" i="9"/>
  <c r="R192" i="3" s="1"/>
  <c r="O190" i="9"/>
  <c r="P190" i="9"/>
  <c r="Q190" i="9"/>
  <c r="R190" i="9"/>
  <c r="O183" i="9"/>
  <c r="P183" i="9"/>
  <c r="P183" i="3" s="1"/>
  <c r="Q183" i="9"/>
  <c r="Q183" i="3" s="1"/>
  <c r="R183" i="9"/>
  <c r="R183" i="3" s="1"/>
  <c r="O156" i="9"/>
  <c r="P156" i="9"/>
  <c r="P156" i="3" s="1"/>
  <c r="Q156" i="9"/>
  <c r="R156" i="9"/>
  <c r="R156" i="3" s="1"/>
  <c r="O153" i="9"/>
  <c r="P153" i="9"/>
  <c r="P153" i="3" s="1"/>
  <c r="Q153" i="9"/>
  <c r="Q153" i="3" s="1"/>
  <c r="R153" i="9"/>
  <c r="R153" i="3" s="1"/>
  <c r="O148" i="9"/>
  <c r="P148" i="9"/>
  <c r="P148" i="3" s="1"/>
  <c r="Q148" i="9"/>
  <c r="R148" i="9"/>
  <c r="R148" i="3" s="1"/>
  <c r="O136" i="9"/>
  <c r="P136" i="9"/>
  <c r="P136" i="3" s="1"/>
  <c r="Q136" i="9"/>
  <c r="Q136" i="3" s="1"/>
  <c r="R136" i="9"/>
  <c r="R136" i="3" s="1"/>
  <c r="O133" i="9"/>
  <c r="P133" i="9"/>
  <c r="P133" i="3" s="1"/>
  <c r="Q133" i="9"/>
  <c r="R133" i="9"/>
  <c r="R133" i="3" s="1"/>
  <c r="O126" i="9"/>
  <c r="O126" i="3" s="1"/>
  <c r="P126" i="9"/>
  <c r="P126" i="3" s="1"/>
  <c r="Q126" i="9"/>
  <c r="Q126" i="3" s="1"/>
  <c r="R126" i="9"/>
  <c r="R126" i="3" s="1"/>
  <c r="O106" i="9"/>
  <c r="P106" i="9"/>
  <c r="P106" i="3" s="1"/>
  <c r="Q106" i="9"/>
  <c r="R106" i="9"/>
  <c r="R106" i="3" s="1"/>
  <c r="O91" i="9"/>
  <c r="P91" i="9"/>
  <c r="P91" i="3" s="1"/>
  <c r="Q91" i="9"/>
  <c r="Q91" i="3" s="1"/>
  <c r="R91" i="9"/>
  <c r="R91" i="3" s="1"/>
  <c r="O86" i="9"/>
  <c r="P86" i="9"/>
  <c r="P86" i="3" s="1"/>
  <c r="Q86" i="9"/>
  <c r="R86" i="9"/>
  <c r="R86" i="3" s="1"/>
  <c r="R84" i="9"/>
  <c r="O84" i="9"/>
  <c r="P84" i="9"/>
  <c r="Q84" i="9"/>
  <c r="O69" i="9"/>
  <c r="P69" i="9"/>
  <c r="P69" i="3" s="1"/>
  <c r="Q69" i="9"/>
  <c r="R69" i="9"/>
  <c r="R69" i="3" s="1"/>
  <c r="O60" i="9"/>
  <c r="P60" i="9"/>
  <c r="P60" i="3" s="1"/>
  <c r="Q60" i="9"/>
  <c r="Q60" i="3" s="1"/>
  <c r="R60" i="9"/>
  <c r="R60" i="3" s="1"/>
  <c r="O57" i="9"/>
  <c r="P57" i="9"/>
  <c r="P57" i="3" s="1"/>
  <c r="Q57" i="9"/>
  <c r="R57" i="9"/>
  <c r="R57" i="3" s="1"/>
  <c r="O48" i="9"/>
  <c r="P48" i="9"/>
  <c r="P48" i="3" s="1"/>
  <c r="Q48" i="9"/>
  <c r="Q48" i="3" s="1"/>
  <c r="R48" i="9"/>
  <c r="R48" i="3" s="1"/>
  <c r="O39" i="9"/>
  <c r="P39" i="9"/>
  <c r="P39" i="3" s="1"/>
  <c r="Q39" i="9"/>
  <c r="R39" i="9"/>
  <c r="R39" i="3" s="1"/>
  <c r="O34" i="9"/>
  <c r="P34" i="9"/>
  <c r="P34" i="3" s="1"/>
  <c r="Q34" i="9"/>
  <c r="Q34" i="3" s="1"/>
  <c r="R34" i="9"/>
  <c r="R34" i="3" s="1"/>
  <c r="O20" i="9"/>
  <c r="P20" i="9"/>
  <c r="P20" i="3" s="1"/>
  <c r="Q20" i="9"/>
  <c r="R20" i="9"/>
  <c r="R20" i="3" s="1"/>
  <c r="O7" i="9"/>
  <c r="P7" i="9"/>
  <c r="P7" i="3" s="1"/>
  <c r="Q7" i="9"/>
  <c r="R7" i="9"/>
  <c r="R7" i="3"/>
  <c r="P318" i="6" l="1"/>
  <c r="O318" i="7"/>
  <c r="R318" i="7"/>
  <c r="O6" i="9"/>
  <c r="O6" i="3" s="1"/>
  <c r="Q318" i="7"/>
  <c r="P318" i="7"/>
  <c r="O318" i="6"/>
  <c r="R6" i="7"/>
  <c r="R6" i="6" s="1"/>
  <c r="P6" i="7"/>
  <c r="P6" i="6" s="1"/>
  <c r="Q6" i="7"/>
  <c r="Q6" i="6" s="1"/>
  <c r="O6" i="7"/>
  <c r="O6" i="6" s="1"/>
  <c r="R6" i="9"/>
  <c r="R6" i="3" s="1"/>
  <c r="P6" i="9"/>
  <c r="P6" i="3" s="1"/>
  <c r="Q6" i="9"/>
  <c r="Q6" i="3" s="1"/>
  <c r="L23" i="7" l="1"/>
  <c r="M23" i="7"/>
  <c r="M23" i="6" s="1"/>
  <c r="N23" i="7"/>
  <c r="M7" i="7"/>
  <c r="M494" i="7"/>
  <c r="M490" i="7"/>
  <c r="M484" i="7"/>
  <c r="M479" i="7"/>
  <c r="M479" i="6" s="1"/>
  <c r="M475" i="7"/>
  <c r="M475" i="6" s="1"/>
  <c r="M462" i="7"/>
  <c r="M462" i="6" s="1"/>
  <c r="M453" i="7"/>
  <c r="M449" i="7"/>
  <c r="M441" i="7"/>
  <c r="M441" i="6" s="1"/>
  <c r="M436" i="7"/>
  <c r="M436" i="6" s="1"/>
  <c r="M425" i="7"/>
  <c r="M407" i="7"/>
  <c r="M407" i="6" s="1"/>
  <c r="M398" i="7"/>
  <c r="M398" i="6" s="1"/>
  <c r="M392" i="7"/>
  <c r="M388" i="7"/>
  <c r="M381" i="7"/>
  <c r="M373" i="7"/>
  <c r="M369" i="7"/>
  <c r="M369" i="6" s="1"/>
  <c r="M364" i="7"/>
  <c r="M350" i="7"/>
  <c r="M350" i="6" s="1"/>
  <c r="M337" i="7"/>
  <c r="N337" i="7"/>
  <c r="M332" i="7"/>
  <c r="M319" i="7"/>
  <c r="N319" i="7"/>
  <c r="M280" i="7"/>
  <c r="M280" i="6" s="1"/>
  <c r="M287" i="7"/>
  <c r="M274" i="7"/>
  <c r="M274" i="6" s="1"/>
  <c r="M260" i="7"/>
  <c r="M258" i="7"/>
  <c r="M245" i="7"/>
  <c r="M213" i="7"/>
  <c r="M213" i="6" s="1"/>
  <c r="M203" i="7"/>
  <c r="M203" i="6" s="1"/>
  <c r="M196" i="7"/>
  <c r="M196" i="6" s="1"/>
  <c r="M178" i="7"/>
  <c r="M178" i="6" s="1"/>
  <c r="M175" i="7"/>
  <c r="M175" i="6" s="1"/>
  <c r="M166" i="7"/>
  <c r="M166" i="6" s="1"/>
  <c r="M142" i="7"/>
  <c r="M142" i="6" s="1"/>
  <c r="M119" i="7"/>
  <c r="M119" i="6" s="1"/>
  <c r="M111" i="7"/>
  <c r="M111" i="6" s="1"/>
  <c r="M109" i="7"/>
  <c r="M109" i="6" s="1"/>
  <c r="M107" i="7"/>
  <c r="M107" i="6" s="1"/>
  <c r="M88" i="7"/>
  <c r="M88" i="6" s="1"/>
  <c r="M74" i="7"/>
  <c r="M74" i="6" s="1"/>
  <c r="M71" i="7"/>
  <c r="M71" i="6" s="1"/>
  <c r="M55" i="7"/>
  <c r="M55" i="6" s="1"/>
  <c r="M46" i="7"/>
  <c r="M46" i="6" s="1"/>
  <c r="M40" i="7"/>
  <c r="M40" i="6" s="1"/>
  <c r="M20" i="7"/>
  <c r="M20" i="6" s="1"/>
  <c r="M7" i="6"/>
  <c r="N190" i="3"/>
  <c r="N84" i="3"/>
  <c r="M205" i="9"/>
  <c r="M205" i="3" s="1"/>
  <c r="M201" i="9"/>
  <c r="M201" i="3" s="1"/>
  <c r="M192" i="9"/>
  <c r="M192" i="3" s="1"/>
  <c r="M190" i="9"/>
  <c r="M190" i="3" s="1"/>
  <c r="M183" i="9"/>
  <c r="M183" i="3" s="1"/>
  <c r="M156" i="9"/>
  <c r="M156" i="3" s="1"/>
  <c r="M153" i="9"/>
  <c r="M153" i="3" s="1"/>
  <c r="M148" i="9"/>
  <c r="M148" i="3" s="1"/>
  <c r="M136" i="9"/>
  <c r="M136" i="3" s="1"/>
  <c r="M133" i="9"/>
  <c r="M133" i="3" s="1"/>
  <c r="M126" i="9"/>
  <c r="M126" i="3" s="1"/>
  <c r="M106" i="9"/>
  <c r="M106" i="3" s="1"/>
  <c r="M91" i="9"/>
  <c r="M91" i="3" s="1"/>
  <c r="M86" i="9"/>
  <c r="M86" i="3" s="1"/>
  <c r="M84" i="9"/>
  <c r="M84" i="3" s="1"/>
  <c r="L84" i="9"/>
  <c r="N84" i="9"/>
  <c r="M69" i="9"/>
  <c r="M69" i="3" s="1"/>
  <c r="M60" i="9"/>
  <c r="M60" i="3" s="1"/>
  <c r="M57" i="9"/>
  <c r="M57" i="3" s="1"/>
  <c r="M48" i="9"/>
  <c r="M48" i="3" s="1"/>
  <c r="M39" i="9"/>
  <c r="M39" i="3" s="1"/>
  <c r="M34" i="9"/>
  <c r="M34" i="3" s="1"/>
  <c r="M20" i="9"/>
  <c r="M20" i="3" s="1"/>
  <c r="M17" i="9"/>
  <c r="M17" i="3" s="1"/>
  <c r="M287" i="6" l="1"/>
  <c r="M6" i="7"/>
  <c r="M318" i="7"/>
  <c r="M318" i="6" s="1"/>
  <c r="M6" i="6" l="1"/>
  <c r="M7" i="9"/>
  <c r="M6" i="9" l="1"/>
  <c r="M7" i="3"/>
  <c r="N91" i="9"/>
  <c r="N91" i="3" s="1"/>
  <c r="L91" i="9"/>
  <c r="L91" i="3" s="1"/>
  <c r="M6" i="3" l="1"/>
  <c r="K126" i="9"/>
  <c r="L126" i="9"/>
  <c r="N126" i="9"/>
  <c r="N126" i="3" s="1"/>
  <c r="C494" i="7"/>
  <c r="C490" i="7"/>
  <c r="C490" i="6" s="1"/>
  <c r="C484" i="7"/>
  <c r="C484" i="6" s="1"/>
  <c r="C479" i="7"/>
  <c r="C475" i="7"/>
  <c r="C462" i="7"/>
  <c r="C462" i="6" s="1"/>
  <c r="C453" i="7"/>
  <c r="C449" i="7"/>
  <c r="C441" i="7"/>
  <c r="C436" i="7"/>
  <c r="C425" i="7"/>
  <c r="C407" i="7"/>
  <c r="C398" i="7"/>
  <c r="C392" i="7"/>
  <c r="C388" i="7"/>
  <c r="C381" i="7"/>
  <c r="C373" i="7"/>
  <c r="C369" i="7"/>
  <c r="C364" i="7"/>
  <c r="C364" i="6" s="1"/>
  <c r="C356" i="7"/>
  <c r="C350" i="7"/>
  <c r="C337" i="7"/>
  <c r="C332" i="7"/>
  <c r="C319" i="7"/>
  <c r="C287" i="7"/>
  <c r="C280" i="7"/>
  <c r="C274" i="7"/>
  <c r="C260" i="7"/>
  <c r="C245" i="7"/>
  <c r="C245" i="6" s="1"/>
  <c r="C213" i="7"/>
  <c r="C203" i="7"/>
  <c r="C203" i="6" s="1"/>
  <c r="C196" i="7"/>
  <c r="C178" i="7"/>
  <c r="C175" i="7"/>
  <c r="C166" i="7"/>
  <c r="C142" i="7"/>
  <c r="C119" i="7"/>
  <c r="C119" i="6" s="1"/>
  <c r="C111" i="7"/>
  <c r="C88" i="7"/>
  <c r="C74" i="7"/>
  <c r="C71" i="7"/>
  <c r="C55" i="7"/>
  <c r="C46" i="7"/>
  <c r="C40" i="7"/>
  <c r="C23" i="7"/>
  <c r="C20" i="7"/>
  <c r="C7" i="7"/>
  <c r="D462" i="7"/>
  <c r="D462" i="6" s="1"/>
  <c r="E462" i="7"/>
  <c r="E462" i="6" s="1"/>
  <c r="F462" i="7"/>
  <c r="F462" i="6" s="1"/>
  <c r="G462" i="7"/>
  <c r="G462" i="6" s="1"/>
  <c r="H462" i="7"/>
  <c r="H462" i="6" s="1"/>
  <c r="I462" i="7"/>
  <c r="I462" i="6" s="1"/>
  <c r="J462" i="7"/>
  <c r="J462" i="6" s="1"/>
  <c r="K462" i="7"/>
  <c r="K462" i="6" s="1"/>
  <c r="L462" i="7"/>
  <c r="L462" i="6" s="1"/>
  <c r="N462" i="7"/>
  <c r="N462" i="6" s="1"/>
  <c r="D392" i="7"/>
  <c r="N245" i="7"/>
  <c r="D245" i="7"/>
  <c r="D245" i="6" s="1"/>
  <c r="E245" i="7"/>
  <c r="E245" i="6" s="1"/>
  <c r="F245" i="7"/>
  <c r="F245" i="6" s="1"/>
  <c r="G245" i="7"/>
  <c r="G245" i="6" s="1"/>
  <c r="H245" i="7"/>
  <c r="H245" i="6" s="1"/>
  <c r="I245" i="7"/>
  <c r="I245" i="6" s="1"/>
  <c r="J245" i="7"/>
  <c r="J245" i="6" s="1"/>
  <c r="K245" i="7"/>
  <c r="K245" i="6" s="1"/>
  <c r="L245" i="7"/>
  <c r="L245" i="6" s="1"/>
  <c r="D119" i="7"/>
  <c r="E119" i="7"/>
  <c r="E119" i="6" s="1"/>
  <c r="F119" i="7"/>
  <c r="F119" i="6" s="1"/>
  <c r="G119" i="7"/>
  <c r="G119" i="6" s="1"/>
  <c r="H119" i="7"/>
  <c r="H119" i="6" s="1"/>
  <c r="I119" i="7"/>
  <c r="I119" i="6" s="1"/>
  <c r="J119" i="7"/>
  <c r="J119" i="6" s="1"/>
  <c r="K119" i="7"/>
  <c r="K119" i="6" s="1"/>
  <c r="L119" i="7"/>
  <c r="L119" i="6" s="1"/>
  <c r="N119" i="7"/>
  <c r="N119" i="6" s="1"/>
  <c r="L319" i="7" l="1"/>
  <c r="L332" i="7"/>
  <c r="L337" i="7"/>
  <c r="L350" i="7"/>
  <c r="L350" i="6" s="1"/>
  <c r="L364" i="7"/>
  <c r="L369" i="7"/>
  <c r="L369" i="6" s="1"/>
  <c r="L373" i="7"/>
  <c r="L381" i="7"/>
  <c r="L388" i="7"/>
  <c r="L392" i="7"/>
  <c r="L392" i="6" s="1"/>
  <c r="L398" i="7"/>
  <c r="L398" i="6" s="1"/>
  <c r="L407" i="7"/>
  <c r="L407" i="6" s="1"/>
  <c r="L425" i="7"/>
  <c r="L436" i="7"/>
  <c r="L436" i="6" s="1"/>
  <c r="L441" i="7"/>
  <c r="L441" i="6" s="1"/>
  <c r="L449" i="7"/>
  <c r="L453" i="7"/>
  <c r="L475" i="7"/>
  <c r="L475" i="6" s="1"/>
  <c r="L479" i="7"/>
  <c r="L479" i="6" s="1"/>
  <c r="L484" i="7"/>
  <c r="L490" i="7"/>
  <c r="L494" i="7"/>
  <c r="L494" i="6" s="1"/>
  <c r="L7" i="7"/>
  <c r="L7" i="6" s="1"/>
  <c r="L20" i="7"/>
  <c r="L20" i="6" s="1"/>
  <c r="L23" i="6"/>
  <c r="L40" i="7"/>
  <c r="L40" i="6" s="1"/>
  <c r="L46" i="7"/>
  <c r="L46" i="6" s="1"/>
  <c r="L55" i="7"/>
  <c r="L55" i="6" s="1"/>
  <c r="L71" i="7"/>
  <c r="L71" i="6" s="1"/>
  <c r="L74" i="7"/>
  <c r="L74" i="6" s="1"/>
  <c r="L88" i="7"/>
  <c r="L88" i="6" s="1"/>
  <c r="L107" i="7"/>
  <c r="L107" i="6" s="1"/>
  <c r="L109" i="7"/>
  <c r="L109" i="6" s="1"/>
  <c r="L111" i="7"/>
  <c r="L111" i="6" s="1"/>
  <c r="L142" i="7"/>
  <c r="L142" i="6" s="1"/>
  <c r="L166" i="7"/>
  <c r="L166" i="6" s="1"/>
  <c r="L175" i="7"/>
  <c r="L175" i="6" s="1"/>
  <c r="L178" i="7"/>
  <c r="L178" i="6" s="1"/>
  <c r="L196" i="7"/>
  <c r="L196" i="6" s="1"/>
  <c r="L203" i="7"/>
  <c r="L203" i="6" s="1"/>
  <c r="L213" i="7"/>
  <c r="L258" i="7"/>
  <c r="L258" i="6" s="1"/>
  <c r="L260" i="7"/>
  <c r="L260" i="6" s="1"/>
  <c r="L274" i="7"/>
  <c r="L274" i="6" s="1"/>
  <c r="L280" i="7"/>
  <c r="L280" i="6" s="1"/>
  <c r="L287" i="7"/>
  <c r="L287" i="6" s="1"/>
  <c r="L7" i="9"/>
  <c r="L7" i="3" s="1"/>
  <c r="L17" i="9"/>
  <c r="L17" i="3" s="1"/>
  <c r="L20" i="9"/>
  <c r="L20" i="3" s="1"/>
  <c r="L34" i="9"/>
  <c r="L34" i="3" s="1"/>
  <c r="L39" i="9"/>
  <c r="L39" i="3" s="1"/>
  <c r="L48" i="9"/>
  <c r="L48" i="3" s="1"/>
  <c r="L57" i="9"/>
  <c r="L57" i="3" s="1"/>
  <c r="L60" i="9"/>
  <c r="L60" i="3" s="1"/>
  <c r="L69" i="9"/>
  <c r="L69" i="3" s="1"/>
  <c r="L84" i="3"/>
  <c r="L86" i="9"/>
  <c r="L86" i="3" s="1"/>
  <c r="L106" i="9"/>
  <c r="L106" i="3" s="1"/>
  <c r="L126" i="3"/>
  <c r="L133" i="9"/>
  <c r="L133" i="3" s="1"/>
  <c r="L136" i="9"/>
  <c r="L136" i="3" s="1"/>
  <c r="L148" i="9"/>
  <c r="L148" i="3" s="1"/>
  <c r="L153" i="9"/>
  <c r="L153" i="3" s="1"/>
  <c r="L156" i="9"/>
  <c r="L156" i="3" s="1"/>
  <c r="L183" i="9"/>
  <c r="L183" i="3" s="1"/>
  <c r="L190" i="9"/>
  <c r="L190" i="3" s="1"/>
  <c r="L192" i="9"/>
  <c r="L192" i="3" s="1"/>
  <c r="L201" i="9"/>
  <c r="L201" i="3" s="1"/>
  <c r="L205" i="9"/>
  <c r="L205" i="3" s="1"/>
  <c r="L208" i="9"/>
  <c r="L208" i="3" s="1"/>
  <c r="L6" i="7" l="1"/>
  <c r="L6" i="6" s="1"/>
  <c r="L6" i="9"/>
  <c r="L6" i="3" s="1"/>
  <c r="N69" i="9" l="1"/>
  <c r="N69" i="3" s="1"/>
  <c r="K69" i="9"/>
  <c r="K69" i="3" s="1"/>
  <c r="N350" i="7"/>
  <c r="N350" i="6" s="1"/>
  <c r="D350" i="7"/>
  <c r="D350" i="6" s="1"/>
  <c r="E350" i="7"/>
  <c r="E350" i="6" s="1"/>
  <c r="F350" i="7"/>
  <c r="F350" i="6" s="1"/>
  <c r="G350" i="7"/>
  <c r="G350" i="6" s="1"/>
  <c r="H350" i="7"/>
  <c r="H350" i="6" s="1"/>
  <c r="I350" i="7"/>
  <c r="I350" i="6" s="1"/>
  <c r="J350" i="7"/>
  <c r="J350" i="6" s="1"/>
  <c r="K350" i="7"/>
  <c r="K350" i="6" s="1"/>
  <c r="C350" i="6"/>
  <c r="N260" i="7" l="1"/>
  <c r="D260" i="7"/>
  <c r="D260" i="6" s="1"/>
  <c r="E260" i="7"/>
  <c r="E260" i="6" s="1"/>
  <c r="F260" i="7"/>
  <c r="F260" i="6" s="1"/>
  <c r="G260" i="7"/>
  <c r="G260" i="6" s="1"/>
  <c r="H260" i="7"/>
  <c r="H260" i="6" s="1"/>
  <c r="I260" i="7"/>
  <c r="I260" i="6" s="1"/>
  <c r="J260" i="7"/>
  <c r="J260" i="6" s="1"/>
  <c r="K260" i="7"/>
  <c r="K260" i="6" s="1"/>
  <c r="C260" i="6"/>
  <c r="C88" i="6"/>
  <c r="N88" i="7"/>
  <c r="N88" i="6" s="1"/>
  <c r="D88" i="7"/>
  <c r="D88" i="6" s="1"/>
  <c r="E88" i="7"/>
  <c r="E88" i="6" s="1"/>
  <c r="F88" i="7"/>
  <c r="F88" i="6" s="1"/>
  <c r="G88" i="7"/>
  <c r="G88" i="6" s="1"/>
  <c r="H88" i="7"/>
  <c r="H88" i="6" s="1"/>
  <c r="I88" i="7"/>
  <c r="I88" i="6" s="1"/>
  <c r="J88" i="7"/>
  <c r="J88" i="6" s="1"/>
  <c r="K88" i="7"/>
  <c r="K88" i="6" s="1"/>
  <c r="D69" i="9"/>
  <c r="D69" i="3" s="1"/>
  <c r="E69" i="9"/>
  <c r="E69" i="3" s="1"/>
  <c r="F69" i="9"/>
  <c r="F69" i="3" s="1"/>
  <c r="G69" i="9"/>
  <c r="G69" i="3" s="1"/>
  <c r="H69" i="9"/>
  <c r="H69" i="3" s="1"/>
  <c r="I69" i="9"/>
  <c r="I69" i="3" s="1"/>
  <c r="J69" i="9"/>
  <c r="J69" i="3" s="1"/>
  <c r="C69" i="9"/>
  <c r="C69" i="3" s="1"/>
  <c r="N364" i="7"/>
  <c r="D364" i="7"/>
  <c r="D364" i="6" s="1"/>
  <c r="E364" i="7"/>
  <c r="E364" i="6" s="1"/>
  <c r="F364" i="7"/>
  <c r="F364" i="6" s="1"/>
  <c r="G364" i="7"/>
  <c r="G364" i="6" s="1"/>
  <c r="H364" i="7"/>
  <c r="H364" i="6" s="1"/>
  <c r="I364" i="7"/>
  <c r="I364" i="6" s="1"/>
  <c r="J364" i="7"/>
  <c r="J364" i="6" s="1"/>
  <c r="K364" i="7"/>
  <c r="K364" i="6" s="1"/>
  <c r="K484" i="7" l="1"/>
  <c r="K490" i="7"/>
  <c r="K494" i="7"/>
  <c r="K494" i="6" s="1"/>
  <c r="K388" i="7"/>
  <c r="K388" i="6" s="1"/>
  <c r="K392" i="7"/>
  <c r="K392" i="6" s="1"/>
  <c r="K398" i="7"/>
  <c r="K398" i="6" s="1"/>
  <c r="K407" i="7"/>
  <c r="K407" i="6" s="1"/>
  <c r="K425" i="7"/>
  <c r="K436" i="7"/>
  <c r="K436" i="6" s="1"/>
  <c r="K441" i="7"/>
  <c r="K441" i="6" s="1"/>
  <c r="K449" i="7"/>
  <c r="K453" i="7"/>
  <c r="K475" i="7"/>
  <c r="K475" i="6" s="1"/>
  <c r="K479" i="7"/>
  <c r="K479" i="6" s="1"/>
  <c r="K381" i="7"/>
  <c r="K373" i="7"/>
  <c r="K369" i="7"/>
  <c r="K369" i="6" s="1"/>
  <c r="K356" i="7"/>
  <c r="K337" i="7"/>
  <c r="K332" i="7"/>
  <c r="K319" i="7"/>
  <c r="K319" i="6" s="1"/>
  <c r="K7" i="7"/>
  <c r="K7" i="6" s="1"/>
  <c r="K20" i="7"/>
  <c r="K20" i="6" s="1"/>
  <c r="K23" i="7"/>
  <c r="K23" i="6" s="1"/>
  <c r="K40" i="7"/>
  <c r="K40" i="6" s="1"/>
  <c r="K46" i="7"/>
  <c r="K46" i="6" s="1"/>
  <c r="K55" i="7"/>
  <c r="K55" i="6" s="1"/>
  <c r="K71" i="7"/>
  <c r="K71" i="6" s="1"/>
  <c r="K74" i="7"/>
  <c r="K74" i="6" s="1"/>
  <c r="K107" i="7"/>
  <c r="K107" i="6" s="1"/>
  <c r="K109" i="7"/>
  <c r="K109" i="6" s="1"/>
  <c r="K111" i="7"/>
  <c r="K111" i="6" s="1"/>
  <c r="K142" i="7"/>
  <c r="K142" i="6" s="1"/>
  <c r="K166" i="7"/>
  <c r="K166" i="6" s="1"/>
  <c r="K175" i="7"/>
  <c r="K175" i="6" s="1"/>
  <c r="K178" i="7"/>
  <c r="K178" i="6" s="1"/>
  <c r="K196" i="7"/>
  <c r="K196" i="6" s="1"/>
  <c r="K203" i="7"/>
  <c r="K203" i="6" s="1"/>
  <c r="K213" i="7"/>
  <c r="K258" i="7"/>
  <c r="K258" i="6" s="1"/>
  <c r="K274" i="7"/>
  <c r="K274" i="6" s="1"/>
  <c r="K280" i="7"/>
  <c r="K280" i="6" s="1"/>
  <c r="K287" i="7"/>
  <c r="K287" i="6" s="1"/>
  <c r="K7" i="9"/>
  <c r="K7" i="3" s="1"/>
  <c r="K17" i="9"/>
  <c r="K17" i="3" s="1"/>
  <c r="K20" i="9"/>
  <c r="K20" i="3" s="1"/>
  <c r="K34" i="9"/>
  <c r="K34" i="3" s="1"/>
  <c r="K39" i="9"/>
  <c r="K39" i="3" s="1"/>
  <c r="K48" i="9"/>
  <c r="K48" i="3" s="1"/>
  <c r="K57" i="9"/>
  <c r="K60" i="9"/>
  <c r="K60" i="3" s="1"/>
  <c r="K84" i="9"/>
  <c r="K84" i="3" s="1"/>
  <c r="K86" i="9"/>
  <c r="K86" i="3" s="1"/>
  <c r="K91" i="9"/>
  <c r="K91" i="3" s="1"/>
  <c r="K106" i="9"/>
  <c r="K106" i="3" s="1"/>
  <c r="K126" i="3"/>
  <c r="K133" i="9"/>
  <c r="K133" i="3" s="1"/>
  <c r="K136" i="9"/>
  <c r="K136" i="3" s="1"/>
  <c r="K148" i="9"/>
  <c r="K148" i="3" s="1"/>
  <c r="K153" i="9"/>
  <c r="K153" i="3" s="1"/>
  <c r="K156" i="9"/>
  <c r="K156" i="3" s="1"/>
  <c r="K183" i="9"/>
  <c r="K183" i="3" s="1"/>
  <c r="K190" i="9"/>
  <c r="K190" i="3" s="1"/>
  <c r="K192" i="9"/>
  <c r="K192" i="3" s="1"/>
  <c r="K201" i="9"/>
  <c r="K201" i="3" s="1"/>
  <c r="K205" i="9"/>
  <c r="K205" i="3" s="1"/>
  <c r="K208" i="9"/>
  <c r="K208" i="3" s="1"/>
  <c r="K57" i="3" l="1"/>
  <c r="K6" i="7"/>
  <c r="K6" i="6" s="1"/>
  <c r="K6" i="9"/>
  <c r="K6" i="3" l="1"/>
  <c r="J39" i="9"/>
  <c r="J319" i="7" l="1"/>
  <c r="J332" i="7"/>
  <c r="J337" i="7"/>
  <c r="J356" i="7"/>
  <c r="J369" i="7"/>
  <c r="J373" i="7"/>
  <c r="J381" i="7"/>
  <c r="J388" i="7"/>
  <c r="J388" i="6" s="1"/>
  <c r="J392" i="7"/>
  <c r="J392" i="6" s="1"/>
  <c r="J398" i="7"/>
  <c r="J398" i="6" s="1"/>
  <c r="J407" i="7"/>
  <c r="J407" i="6" s="1"/>
  <c r="J425" i="7"/>
  <c r="J436" i="7"/>
  <c r="J436" i="6" s="1"/>
  <c r="J441" i="7"/>
  <c r="J441" i="6" s="1"/>
  <c r="J449" i="7"/>
  <c r="J453" i="7"/>
  <c r="J475" i="7"/>
  <c r="J475" i="6" s="1"/>
  <c r="J479" i="7"/>
  <c r="J479" i="6" s="1"/>
  <c r="J484" i="7"/>
  <c r="J490" i="7"/>
  <c r="J494" i="7"/>
  <c r="J494" i="6" s="1"/>
  <c r="J287" i="7"/>
  <c r="J287" i="6" s="1"/>
  <c r="J280" i="7"/>
  <c r="J280" i="6" s="1"/>
  <c r="J274" i="7"/>
  <c r="J274" i="6" s="1"/>
  <c r="J258" i="7"/>
  <c r="J258" i="6" s="1"/>
  <c r="J213" i="7"/>
  <c r="J203" i="7"/>
  <c r="J203" i="6" s="1"/>
  <c r="J196" i="7"/>
  <c r="J196" i="6" s="1"/>
  <c r="J178" i="7"/>
  <c r="J178" i="6" s="1"/>
  <c r="J175" i="7"/>
  <c r="J175" i="6" s="1"/>
  <c r="J166" i="7"/>
  <c r="J166" i="6" s="1"/>
  <c r="J142" i="7"/>
  <c r="J142" i="6" s="1"/>
  <c r="J111" i="7"/>
  <c r="J111" i="6" s="1"/>
  <c r="J109" i="7"/>
  <c r="J109" i="6" s="1"/>
  <c r="J107" i="7"/>
  <c r="J107" i="6" s="1"/>
  <c r="J74" i="7"/>
  <c r="J74" i="6" s="1"/>
  <c r="J71" i="7"/>
  <c r="J71" i="6" s="1"/>
  <c r="J55" i="7"/>
  <c r="J55" i="6" s="1"/>
  <c r="J46" i="7"/>
  <c r="J46" i="6" s="1"/>
  <c r="J40" i="7"/>
  <c r="J40" i="6" s="1"/>
  <c r="J23" i="7"/>
  <c r="J23" i="6" s="1"/>
  <c r="J20" i="7"/>
  <c r="J20" i="6" s="1"/>
  <c r="J7" i="7"/>
  <c r="J7" i="6" s="1"/>
  <c r="J7" i="9"/>
  <c r="J7" i="3" s="1"/>
  <c r="J17" i="9"/>
  <c r="J17" i="3" s="1"/>
  <c r="J20" i="9"/>
  <c r="J20" i="3" s="1"/>
  <c r="J34" i="9"/>
  <c r="J34" i="3" s="1"/>
  <c r="J39" i="3"/>
  <c r="J48" i="9"/>
  <c r="J48" i="3" s="1"/>
  <c r="J57" i="9"/>
  <c r="J57" i="3" s="1"/>
  <c r="J60" i="9"/>
  <c r="J60" i="3" s="1"/>
  <c r="J84" i="9"/>
  <c r="J84" i="3" s="1"/>
  <c r="J86" i="9"/>
  <c r="J86" i="3" s="1"/>
  <c r="J91" i="9"/>
  <c r="J91" i="3" s="1"/>
  <c r="J106" i="9"/>
  <c r="J106" i="3" s="1"/>
  <c r="J126" i="9"/>
  <c r="J126" i="3" s="1"/>
  <c r="J133" i="9"/>
  <c r="J133" i="3" s="1"/>
  <c r="J319" i="6" l="1"/>
  <c r="J6" i="7"/>
  <c r="J6" i="6" s="1"/>
  <c r="J136" i="9"/>
  <c r="J148" i="9"/>
  <c r="J148" i="3" s="1"/>
  <c r="J153" i="9"/>
  <c r="J153" i="3" s="1"/>
  <c r="J156" i="9"/>
  <c r="J156" i="3" s="1"/>
  <c r="J183" i="9"/>
  <c r="J183" i="3" s="1"/>
  <c r="J190" i="9"/>
  <c r="J190" i="3" s="1"/>
  <c r="J192" i="9"/>
  <c r="J192" i="3" s="1"/>
  <c r="J201" i="9"/>
  <c r="J201" i="3" s="1"/>
  <c r="J205" i="9"/>
  <c r="J205" i="3" s="1"/>
  <c r="J208" i="9"/>
  <c r="J208" i="3" s="1"/>
  <c r="C136" i="9"/>
  <c r="J136" i="3" l="1"/>
  <c r="J6" i="9"/>
  <c r="D156" i="9"/>
  <c r="D156" i="3" s="1"/>
  <c r="E156" i="9"/>
  <c r="E156" i="3" s="1"/>
  <c r="F156" i="9"/>
  <c r="F156" i="3" s="1"/>
  <c r="G156" i="9"/>
  <c r="G156" i="3" s="1"/>
  <c r="H156" i="9"/>
  <c r="H156" i="3" s="1"/>
  <c r="I156" i="9"/>
  <c r="I156" i="3" s="1"/>
  <c r="C156" i="9"/>
  <c r="C156" i="3" s="1"/>
  <c r="N156" i="9"/>
  <c r="N156" i="3" s="1"/>
  <c r="J6" i="3" l="1"/>
  <c r="H74" i="7"/>
  <c r="I74" i="7"/>
  <c r="N74" i="7"/>
  <c r="I494" i="7" l="1"/>
  <c r="I494" i="6" s="1"/>
  <c r="I490" i="7"/>
  <c r="I484" i="7"/>
  <c r="I479" i="7"/>
  <c r="I479" i="6" s="1"/>
  <c r="I475" i="7"/>
  <c r="I475" i="6" s="1"/>
  <c r="I453" i="7"/>
  <c r="I449" i="7"/>
  <c r="I441" i="7"/>
  <c r="I441" i="6" s="1"/>
  <c r="I436" i="7"/>
  <c r="I436" i="6" s="1"/>
  <c r="I425" i="7"/>
  <c r="I407" i="7"/>
  <c r="I407" i="6" s="1"/>
  <c r="I398" i="7"/>
  <c r="I398" i="6" s="1"/>
  <c r="I392" i="7"/>
  <c r="I392" i="6" s="1"/>
  <c r="I388" i="7"/>
  <c r="I388" i="6" s="1"/>
  <c r="I381" i="7"/>
  <c r="I373" i="7"/>
  <c r="I369" i="7"/>
  <c r="I356" i="7"/>
  <c r="I337" i="7"/>
  <c r="I332" i="7"/>
  <c r="I319" i="7"/>
  <c r="I319" i="6" s="1"/>
  <c r="I258" i="7"/>
  <c r="I258" i="6" s="1"/>
  <c r="I40" i="7"/>
  <c r="I40" i="6" s="1"/>
  <c r="I46" i="7"/>
  <c r="I46" i="6" s="1"/>
  <c r="I55" i="7"/>
  <c r="I55" i="6" s="1"/>
  <c r="I71" i="7"/>
  <c r="I71" i="6" s="1"/>
  <c r="I74" i="6"/>
  <c r="I107" i="7"/>
  <c r="I107" i="6" s="1"/>
  <c r="I109" i="7"/>
  <c r="I109" i="6" s="1"/>
  <c r="I111" i="7"/>
  <c r="I111" i="6" s="1"/>
  <c r="I142" i="7"/>
  <c r="I142" i="6" s="1"/>
  <c r="I166" i="7"/>
  <c r="I166" i="6" s="1"/>
  <c r="I175" i="7"/>
  <c r="I175" i="6" s="1"/>
  <c r="I178" i="7"/>
  <c r="I178" i="6" s="1"/>
  <c r="I196" i="7"/>
  <c r="I196" i="6" s="1"/>
  <c r="I203" i="7"/>
  <c r="I203" i="6" s="1"/>
  <c r="I213" i="7"/>
  <c r="I213" i="6" s="1"/>
  <c r="I274" i="7"/>
  <c r="I274" i="6" s="1"/>
  <c r="I280" i="7"/>
  <c r="I280" i="6" s="1"/>
  <c r="I287" i="7"/>
  <c r="I287" i="6" s="1"/>
  <c r="I23" i="7"/>
  <c r="I23" i="6" s="1"/>
  <c r="I20" i="7"/>
  <c r="I20" i="6" s="1"/>
  <c r="I7" i="7"/>
  <c r="I7" i="6" s="1"/>
  <c r="I208" i="9"/>
  <c r="I208" i="3" s="1"/>
  <c r="I205" i="9"/>
  <c r="I205" i="3" s="1"/>
  <c r="I201" i="9"/>
  <c r="I201" i="3" s="1"/>
  <c r="I192" i="9"/>
  <c r="I192" i="3" s="1"/>
  <c r="I190" i="9"/>
  <c r="I190" i="3" s="1"/>
  <c r="I183" i="9"/>
  <c r="I183" i="3" s="1"/>
  <c r="I153" i="9"/>
  <c r="I153" i="3" s="1"/>
  <c r="I148" i="9"/>
  <c r="I148" i="3" s="1"/>
  <c r="I136" i="9"/>
  <c r="I136" i="3" s="1"/>
  <c r="I133" i="9"/>
  <c r="I133" i="3" s="1"/>
  <c r="I126" i="9"/>
  <c r="I126" i="3" s="1"/>
  <c r="I106" i="9"/>
  <c r="I106" i="3" s="1"/>
  <c r="I91" i="9"/>
  <c r="I91" i="3" s="1"/>
  <c r="I86" i="9"/>
  <c r="I86" i="3" s="1"/>
  <c r="I84" i="9"/>
  <c r="I84" i="3" s="1"/>
  <c r="I60" i="9"/>
  <c r="I60" i="3" s="1"/>
  <c r="I57" i="9"/>
  <c r="I57" i="3" s="1"/>
  <c r="I48" i="9"/>
  <c r="I48" i="3" s="1"/>
  <c r="I39" i="9"/>
  <c r="I39" i="3" s="1"/>
  <c r="I34" i="9"/>
  <c r="I34" i="3" s="1"/>
  <c r="I20" i="9"/>
  <c r="I20" i="3" s="1"/>
  <c r="I17" i="9"/>
  <c r="I17" i="3" s="1"/>
  <c r="I7" i="9"/>
  <c r="I7" i="3" s="1"/>
  <c r="I6" i="7" l="1"/>
  <c r="I6" i="6" s="1"/>
  <c r="I6" i="9"/>
  <c r="I6" i="3" s="1"/>
  <c r="H208" i="9" l="1"/>
  <c r="H23" i="7" l="1"/>
  <c r="H23" i="6" s="1"/>
  <c r="H7" i="7"/>
  <c r="H7" i="6" s="1"/>
  <c r="H20" i="7"/>
  <c r="H20" i="6" s="1"/>
  <c r="H40" i="7"/>
  <c r="H40" i="6" s="1"/>
  <c r="H46" i="7"/>
  <c r="H46" i="6" s="1"/>
  <c r="H55" i="7"/>
  <c r="H55" i="6" s="1"/>
  <c r="H71" i="7"/>
  <c r="H71" i="6" s="1"/>
  <c r="H74" i="6"/>
  <c r="H107" i="7"/>
  <c r="H107" i="6" s="1"/>
  <c r="H109" i="7"/>
  <c r="H109" i="6" s="1"/>
  <c r="H111" i="7"/>
  <c r="H111" i="6" s="1"/>
  <c r="H142" i="7"/>
  <c r="H142" i="6" s="1"/>
  <c r="H166" i="7"/>
  <c r="H166" i="6" s="1"/>
  <c r="H175" i="7"/>
  <c r="H175" i="6" s="1"/>
  <c r="H178" i="7"/>
  <c r="H178" i="6" s="1"/>
  <c r="H196" i="7"/>
  <c r="H196" i="6" s="1"/>
  <c r="H203" i="7"/>
  <c r="H203" i="6" s="1"/>
  <c r="H213" i="7"/>
  <c r="H213" i="6" s="1"/>
  <c r="H258" i="7"/>
  <c r="H258" i="6" s="1"/>
  <c r="H274" i="7"/>
  <c r="H274" i="6" s="1"/>
  <c r="H280" i="7"/>
  <c r="H280" i="6" s="1"/>
  <c r="H287" i="7"/>
  <c r="H287" i="6" s="1"/>
  <c r="G208" i="9"/>
  <c r="G208" i="3" s="1"/>
  <c r="G60" i="9"/>
  <c r="G60" i="3" s="1"/>
  <c r="N60" i="9"/>
  <c r="N60" i="3" s="1"/>
  <c r="D15" i="5"/>
  <c r="D19" i="5"/>
  <c r="H494" i="7"/>
  <c r="H494" i="6" s="1"/>
  <c r="N494" i="7"/>
  <c r="G494" i="7"/>
  <c r="G494" i="6" s="1"/>
  <c r="F494" i="7"/>
  <c r="F494" i="6" s="1"/>
  <c r="E494" i="7"/>
  <c r="E494" i="6" s="1"/>
  <c r="D494" i="7"/>
  <c r="D494" i="6" s="1"/>
  <c r="C494" i="6"/>
  <c r="H490" i="7"/>
  <c r="N490" i="7"/>
  <c r="G490" i="7"/>
  <c r="F490" i="7"/>
  <c r="E490" i="7"/>
  <c r="D490" i="7"/>
  <c r="D490" i="6" s="1"/>
  <c r="H484" i="7"/>
  <c r="N484" i="7"/>
  <c r="G484" i="7"/>
  <c r="F484" i="7"/>
  <c r="F484" i="6" s="1"/>
  <c r="E484" i="7"/>
  <c r="E484" i="6" s="1"/>
  <c r="D484" i="7"/>
  <c r="D484" i="6" s="1"/>
  <c r="H479" i="7"/>
  <c r="H479" i="6" s="1"/>
  <c r="N479" i="7"/>
  <c r="N479" i="6" s="1"/>
  <c r="G479" i="7"/>
  <c r="G479" i="6" s="1"/>
  <c r="F479" i="7"/>
  <c r="F479" i="6" s="1"/>
  <c r="E479" i="7"/>
  <c r="E479" i="6" s="1"/>
  <c r="D479" i="7"/>
  <c r="D479" i="6" s="1"/>
  <c r="C479" i="6"/>
  <c r="H475" i="7"/>
  <c r="H475" i="6" s="1"/>
  <c r="N475" i="7"/>
  <c r="N475" i="6" s="1"/>
  <c r="G475" i="7"/>
  <c r="G475" i="6" s="1"/>
  <c r="F475" i="7"/>
  <c r="F475" i="6" s="1"/>
  <c r="E475" i="7"/>
  <c r="E475" i="6" s="1"/>
  <c r="D475" i="7"/>
  <c r="D475" i="6" s="1"/>
  <c r="C475" i="6"/>
  <c r="H453" i="7"/>
  <c r="N453" i="7"/>
  <c r="G453" i="7"/>
  <c r="F453" i="7"/>
  <c r="E453" i="7"/>
  <c r="D453" i="7"/>
  <c r="H449" i="7"/>
  <c r="N449" i="7"/>
  <c r="G449" i="7"/>
  <c r="F449" i="7"/>
  <c r="E449" i="7"/>
  <c r="D449" i="7"/>
  <c r="H441" i="7"/>
  <c r="H441" i="6" s="1"/>
  <c r="N441" i="7"/>
  <c r="N441" i="6" s="1"/>
  <c r="G441" i="7"/>
  <c r="G441" i="6" s="1"/>
  <c r="F441" i="7"/>
  <c r="F441" i="6" s="1"/>
  <c r="E441" i="7"/>
  <c r="E441" i="6" s="1"/>
  <c r="D441" i="7"/>
  <c r="D441" i="6" s="1"/>
  <c r="C441" i="6"/>
  <c r="H436" i="7"/>
  <c r="H436" i="6" s="1"/>
  <c r="N436" i="7"/>
  <c r="N436" i="6" s="1"/>
  <c r="G436" i="7"/>
  <c r="G436" i="6" s="1"/>
  <c r="F436" i="7"/>
  <c r="F436" i="6" s="1"/>
  <c r="E436" i="7"/>
  <c r="E436" i="6" s="1"/>
  <c r="D436" i="7"/>
  <c r="D436" i="6" s="1"/>
  <c r="C436" i="6"/>
  <c r="H425" i="7"/>
  <c r="N425" i="7"/>
  <c r="G425" i="7"/>
  <c r="F425" i="7"/>
  <c r="E425" i="7"/>
  <c r="D425" i="7"/>
  <c r="H407" i="7"/>
  <c r="H407" i="6" s="1"/>
  <c r="N407" i="7"/>
  <c r="N407" i="6" s="1"/>
  <c r="G407" i="7"/>
  <c r="G407" i="6" s="1"/>
  <c r="F407" i="7"/>
  <c r="F407" i="6" s="1"/>
  <c r="E407" i="7"/>
  <c r="E407" i="6" s="1"/>
  <c r="D407" i="7"/>
  <c r="D407" i="6" s="1"/>
  <c r="H398" i="7"/>
  <c r="H398" i="6" s="1"/>
  <c r="N398" i="7"/>
  <c r="N398" i="6" s="1"/>
  <c r="G398" i="7"/>
  <c r="G398" i="6" s="1"/>
  <c r="F398" i="7"/>
  <c r="F398" i="6" s="1"/>
  <c r="E398" i="7"/>
  <c r="E398" i="6" s="1"/>
  <c r="D398" i="7"/>
  <c r="D398" i="6" s="1"/>
  <c r="C398" i="6"/>
  <c r="H392" i="7"/>
  <c r="H392" i="6" s="1"/>
  <c r="N392" i="7"/>
  <c r="G392" i="7"/>
  <c r="G392" i="6" s="1"/>
  <c r="F392" i="7"/>
  <c r="F392" i="6" s="1"/>
  <c r="E392" i="7"/>
  <c r="E392" i="6" s="1"/>
  <c r="D392" i="6"/>
  <c r="C392" i="6"/>
  <c r="H388" i="7"/>
  <c r="H388" i="6" s="1"/>
  <c r="N388" i="7"/>
  <c r="G388" i="7"/>
  <c r="G388" i="6" s="1"/>
  <c r="F388" i="7"/>
  <c r="F388" i="6" s="1"/>
  <c r="E388" i="7"/>
  <c r="D388" i="7"/>
  <c r="H381" i="7"/>
  <c r="N381" i="7"/>
  <c r="G381" i="7"/>
  <c r="F381" i="7"/>
  <c r="E381" i="7"/>
  <c r="D381" i="7"/>
  <c r="H373" i="7"/>
  <c r="N373" i="7"/>
  <c r="G373" i="7"/>
  <c r="F373" i="7"/>
  <c r="E373" i="7"/>
  <c r="D373" i="7"/>
  <c r="H369" i="7"/>
  <c r="N369" i="7"/>
  <c r="N369" i="6" s="1"/>
  <c r="G369" i="7"/>
  <c r="G369" i="6" s="1"/>
  <c r="F369" i="7"/>
  <c r="F369" i="6" s="1"/>
  <c r="E369" i="7"/>
  <c r="D369" i="7"/>
  <c r="H356" i="7"/>
  <c r="G356" i="7"/>
  <c r="F356" i="7"/>
  <c r="F356" i="6" s="1"/>
  <c r="E356" i="7"/>
  <c r="E356" i="6" s="1"/>
  <c r="D356" i="7"/>
  <c r="D356" i="6" s="1"/>
  <c r="C356" i="6"/>
  <c r="H337" i="7"/>
  <c r="G337" i="7"/>
  <c r="F337" i="7"/>
  <c r="E337" i="7"/>
  <c r="D337" i="7"/>
  <c r="H332" i="7"/>
  <c r="N332" i="7"/>
  <c r="G332" i="7"/>
  <c r="F332" i="7"/>
  <c r="E332" i="7"/>
  <c r="D332" i="7"/>
  <c r="H319" i="7"/>
  <c r="G319" i="7"/>
  <c r="G319" i="6" s="1"/>
  <c r="F319" i="7"/>
  <c r="F319" i="6" s="1"/>
  <c r="E319" i="7"/>
  <c r="E319" i="6" s="1"/>
  <c r="D319" i="7"/>
  <c r="D319" i="6" s="1"/>
  <c r="C319" i="6"/>
  <c r="C34" i="9"/>
  <c r="C34" i="3" s="1"/>
  <c r="H208" i="3"/>
  <c r="F208" i="9"/>
  <c r="F208" i="3" s="1"/>
  <c r="E208" i="9"/>
  <c r="E208" i="3" s="1"/>
  <c r="D208" i="9"/>
  <c r="D208" i="3" s="1"/>
  <c r="C208" i="9"/>
  <c r="C208" i="3" s="1"/>
  <c r="H205" i="9"/>
  <c r="H205" i="3" s="1"/>
  <c r="N205" i="9"/>
  <c r="N205" i="3" s="1"/>
  <c r="G205" i="9"/>
  <c r="G205" i="3" s="1"/>
  <c r="F205" i="9"/>
  <c r="F205" i="3" s="1"/>
  <c r="E205" i="9"/>
  <c r="E205" i="3" s="1"/>
  <c r="D205" i="9"/>
  <c r="D205" i="3" s="1"/>
  <c r="C205" i="9"/>
  <c r="C205" i="3" s="1"/>
  <c r="H201" i="9"/>
  <c r="H201" i="3" s="1"/>
  <c r="N201" i="9"/>
  <c r="N201" i="3" s="1"/>
  <c r="G201" i="9"/>
  <c r="G201" i="3" s="1"/>
  <c r="F201" i="9"/>
  <c r="F201" i="3" s="1"/>
  <c r="E201" i="9"/>
  <c r="E201" i="3" s="1"/>
  <c r="D201" i="9"/>
  <c r="D201" i="3" s="1"/>
  <c r="C201" i="9"/>
  <c r="C201" i="3" s="1"/>
  <c r="H192" i="9"/>
  <c r="H192" i="3" s="1"/>
  <c r="N192" i="9"/>
  <c r="N192" i="3" s="1"/>
  <c r="G192" i="9"/>
  <c r="G192" i="3" s="1"/>
  <c r="F192" i="9"/>
  <c r="F192" i="3" s="1"/>
  <c r="E192" i="9"/>
  <c r="E192" i="3" s="1"/>
  <c r="D192" i="9"/>
  <c r="D192" i="3" s="1"/>
  <c r="C192" i="9"/>
  <c r="C192" i="3" s="1"/>
  <c r="H190" i="9"/>
  <c r="H190" i="3" s="1"/>
  <c r="N190" i="9"/>
  <c r="G190" i="9"/>
  <c r="G190" i="3" s="1"/>
  <c r="F190" i="9"/>
  <c r="F190" i="3" s="1"/>
  <c r="E190" i="9"/>
  <c r="E190" i="3" s="1"/>
  <c r="D190" i="9"/>
  <c r="D190" i="3" s="1"/>
  <c r="C190" i="9"/>
  <c r="C190" i="3" s="1"/>
  <c r="H183" i="9"/>
  <c r="H183" i="3" s="1"/>
  <c r="N183" i="9"/>
  <c r="N183" i="3" s="1"/>
  <c r="G183" i="9"/>
  <c r="G183" i="3" s="1"/>
  <c r="F183" i="9"/>
  <c r="F183" i="3" s="1"/>
  <c r="E183" i="9"/>
  <c r="E183" i="3" s="1"/>
  <c r="D183" i="9"/>
  <c r="D183" i="3" s="1"/>
  <c r="C183" i="9"/>
  <c r="C183" i="3" s="1"/>
  <c r="H153" i="9"/>
  <c r="H153" i="3" s="1"/>
  <c r="N153" i="9"/>
  <c r="N153" i="3" s="1"/>
  <c r="G153" i="9"/>
  <c r="G153" i="3" s="1"/>
  <c r="F153" i="9"/>
  <c r="F153" i="3" s="1"/>
  <c r="E153" i="9"/>
  <c r="E153" i="3" s="1"/>
  <c r="D153" i="9"/>
  <c r="D153" i="3" s="1"/>
  <c r="C153" i="9"/>
  <c r="C153" i="3" s="1"/>
  <c r="H148" i="9"/>
  <c r="H148" i="3" s="1"/>
  <c r="N148" i="9"/>
  <c r="N148" i="3" s="1"/>
  <c r="G148" i="9"/>
  <c r="G148" i="3" s="1"/>
  <c r="F148" i="9"/>
  <c r="F148" i="3" s="1"/>
  <c r="E148" i="9"/>
  <c r="E148" i="3" s="1"/>
  <c r="D148" i="9"/>
  <c r="D148" i="3" s="1"/>
  <c r="C148" i="9"/>
  <c r="C148" i="3" s="1"/>
  <c r="H136" i="9"/>
  <c r="H136" i="3" s="1"/>
  <c r="N136" i="9"/>
  <c r="N136" i="3" s="1"/>
  <c r="G136" i="9"/>
  <c r="G136" i="3" s="1"/>
  <c r="F136" i="9"/>
  <c r="F136" i="3" s="1"/>
  <c r="E136" i="9"/>
  <c r="E136" i="3" s="1"/>
  <c r="D136" i="9"/>
  <c r="D136" i="3" s="1"/>
  <c r="C136" i="3"/>
  <c r="H133" i="9"/>
  <c r="H133" i="3" s="1"/>
  <c r="N133" i="9"/>
  <c r="N133" i="3" s="1"/>
  <c r="G133" i="9"/>
  <c r="G133" i="3" s="1"/>
  <c r="F133" i="9"/>
  <c r="F133" i="3" s="1"/>
  <c r="E133" i="9"/>
  <c r="E133" i="3" s="1"/>
  <c r="D133" i="9"/>
  <c r="D133" i="3" s="1"/>
  <c r="C133" i="9"/>
  <c r="C133" i="3" s="1"/>
  <c r="H126" i="9"/>
  <c r="H126" i="3" s="1"/>
  <c r="G126" i="9"/>
  <c r="G126" i="3" s="1"/>
  <c r="F126" i="9"/>
  <c r="F126" i="3" s="1"/>
  <c r="E126" i="9"/>
  <c r="E126" i="3" s="1"/>
  <c r="D126" i="9"/>
  <c r="D126" i="3" s="1"/>
  <c r="C126" i="9"/>
  <c r="C126" i="3" s="1"/>
  <c r="H106" i="9"/>
  <c r="H106" i="3" s="1"/>
  <c r="N106" i="9"/>
  <c r="N106" i="3" s="1"/>
  <c r="G106" i="9"/>
  <c r="G106" i="3" s="1"/>
  <c r="F106" i="9"/>
  <c r="F106" i="3" s="1"/>
  <c r="E106" i="9"/>
  <c r="E106" i="3" s="1"/>
  <c r="D106" i="9"/>
  <c r="D106" i="3" s="1"/>
  <c r="C106" i="9"/>
  <c r="C106" i="3" s="1"/>
  <c r="H91" i="9"/>
  <c r="H91" i="3" s="1"/>
  <c r="G91" i="9"/>
  <c r="G91" i="3" s="1"/>
  <c r="F91" i="9"/>
  <c r="F91" i="3" s="1"/>
  <c r="E91" i="9"/>
  <c r="E91" i="3" s="1"/>
  <c r="D91" i="9"/>
  <c r="D91" i="3" s="1"/>
  <c r="C91" i="9"/>
  <c r="C91" i="3" s="1"/>
  <c r="H86" i="9"/>
  <c r="H86" i="3" s="1"/>
  <c r="N86" i="9"/>
  <c r="N86" i="3" s="1"/>
  <c r="G86" i="9"/>
  <c r="G86" i="3" s="1"/>
  <c r="F86" i="9"/>
  <c r="F86" i="3" s="1"/>
  <c r="E86" i="9"/>
  <c r="E86" i="3" s="1"/>
  <c r="D86" i="9"/>
  <c r="D86" i="3" s="1"/>
  <c r="C86" i="9"/>
  <c r="C86" i="3" s="1"/>
  <c r="H84" i="9"/>
  <c r="H84" i="3" s="1"/>
  <c r="G84" i="9"/>
  <c r="G84" i="3" s="1"/>
  <c r="F84" i="9"/>
  <c r="F84" i="3" s="1"/>
  <c r="E84" i="9"/>
  <c r="E84" i="3" s="1"/>
  <c r="D84" i="9"/>
  <c r="D84" i="3" s="1"/>
  <c r="C84" i="9"/>
  <c r="C84" i="3" s="1"/>
  <c r="H60" i="9"/>
  <c r="H60" i="3" s="1"/>
  <c r="F60" i="9"/>
  <c r="F60" i="3" s="1"/>
  <c r="E60" i="9"/>
  <c r="E60" i="3" s="1"/>
  <c r="D60" i="9"/>
  <c r="D60" i="3" s="1"/>
  <c r="C60" i="9"/>
  <c r="C60" i="3" s="1"/>
  <c r="H57" i="9"/>
  <c r="H57" i="3" s="1"/>
  <c r="N57" i="9"/>
  <c r="N57" i="3" s="1"/>
  <c r="G57" i="9"/>
  <c r="G57" i="3" s="1"/>
  <c r="F57" i="9"/>
  <c r="F57" i="3" s="1"/>
  <c r="E57" i="9"/>
  <c r="E57" i="3" s="1"/>
  <c r="D57" i="9"/>
  <c r="D57" i="3" s="1"/>
  <c r="C57" i="9"/>
  <c r="C57" i="3" s="1"/>
  <c r="H48" i="9"/>
  <c r="H48" i="3" s="1"/>
  <c r="N48" i="9"/>
  <c r="N48" i="3" s="1"/>
  <c r="G48" i="9"/>
  <c r="G48" i="3" s="1"/>
  <c r="F48" i="9"/>
  <c r="F48" i="3" s="1"/>
  <c r="E48" i="9"/>
  <c r="E48" i="3" s="1"/>
  <c r="D48" i="9"/>
  <c r="D48" i="3" s="1"/>
  <c r="C48" i="9"/>
  <c r="C48" i="3" s="1"/>
  <c r="H39" i="9"/>
  <c r="H39" i="3" s="1"/>
  <c r="N39" i="9"/>
  <c r="N39" i="3" s="1"/>
  <c r="G39" i="9"/>
  <c r="G39" i="3" s="1"/>
  <c r="F39" i="9"/>
  <c r="F39" i="3" s="1"/>
  <c r="E39" i="9"/>
  <c r="E39" i="3" s="1"/>
  <c r="D39" i="9"/>
  <c r="D39" i="3" s="1"/>
  <c r="C39" i="9"/>
  <c r="C39" i="3" s="1"/>
  <c r="H34" i="9"/>
  <c r="H34" i="3" s="1"/>
  <c r="N34" i="9"/>
  <c r="N34" i="3" s="1"/>
  <c r="G34" i="9"/>
  <c r="G34" i="3" s="1"/>
  <c r="F34" i="9"/>
  <c r="F34" i="3" s="1"/>
  <c r="E34" i="9"/>
  <c r="E34" i="3" s="1"/>
  <c r="D34" i="9"/>
  <c r="D34" i="3" s="1"/>
  <c r="H20" i="9"/>
  <c r="H20" i="3" s="1"/>
  <c r="N20" i="9"/>
  <c r="N20" i="3" s="1"/>
  <c r="G20" i="9"/>
  <c r="G20" i="3" s="1"/>
  <c r="F20" i="9"/>
  <c r="F20" i="3" s="1"/>
  <c r="E20" i="9"/>
  <c r="E20" i="3" s="1"/>
  <c r="D20" i="9"/>
  <c r="D20" i="3" s="1"/>
  <c r="C20" i="9"/>
  <c r="C20" i="3" s="1"/>
  <c r="H17" i="9"/>
  <c r="H17" i="3" s="1"/>
  <c r="N17" i="9"/>
  <c r="N17" i="3" s="1"/>
  <c r="G17" i="9"/>
  <c r="G17" i="3" s="1"/>
  <c r="F17" i="9"/>
  <c r="F17" i="3" s="1"/>
  <c r="E17" i="9"/>
  <c r="E17" i="3" s="1"/>
  <c r="D17" i="9"/>
  <c r="D17" i="3" s="1"/>
  <c r="C17" i="9"/>
  <c r="C17" i="3" s="1"/>
  <c r="H7" i="9"/>
  <c r="H7" i="3" s="1"/>
  <c r="N7" i="9"/>
  <c r="N7" i="3" s="1"/>
  <c r="G7" i="9"/>
  <c r="G7" i="3" s="1"/>
  <c r="F7" i="9"/>
  <c r="F7" i="3" s="1"/>
  <c r="E7" i="9"/>
  <c r="E7" i="3" s="1"/>
  <c r="D7" i="9"/>
  <c r="D7" i="3" s="1"/>
  <c r="C7" i="9"/>
  <c r="C7" i="3" s="1"/>
  <c r="D18" i="5"/>
  <c r="D14" i="5"/>
  <c r="D7" i="7"/>
  <c r="D7" i="6" s="1"/>
  <c r="E7" i="7"/>
  <c r="E7" i="6" s="1"/>
  <c r="F7" i="7"/>
  <c r="F7" i="6" s="1"/>
  <c r="G7" i="7"/>
  <c r="G7" i="6" s="1"/>
  <c r="N7" i="7"/>
  <c r="N7" i="6" s="1"/>
  <c r="C7" i="6"/>
  <c r="D20" i="7"/>
  <c r="D20" i="6" s="1"/>
  <c r="E20" i="7"/>
  <c r="E20" i="6" s="1"/>
  <c r="F20" i="7"/>
  <c r="F20" i="6" s="1"/>
  <c r="G20" i="7"/>
  <c r="G20" i="6" s="1"/>
  <c r="N20" i="7"/>
  <c r="N20" i="6" s="1"/>
  <c r="C20" i="6"/>
  <c r="C23" i="6"/>
  <c r="D23" i="7"/>
  <c r="D23" i="6" s="1"/>
  <c r="E23" i="7"/>
  <c r="E23" i="6" s="1"/>
  <c r="F23" i="7"/>
  <c r="F23" i="6" s="1"/>
  <c r="G23" i="7"/>
  <c r="G23" i="6" s="1"/>
  <c r="N23" i="6"/>
  <c r="D40" i="7"/>
  <c r="D40" i="6" s="1"/>
  <c r="E40" i="7"/>
  <c r="E40" i="6" s="1"/>
  <c r="F40" i="7"/>
  <c r="F40" i="6" s="1"/>
  <c r="G40" i="7"/>
  <c r="G40" i="6" s="1"/>
  <c r="N40" i="7"/>
  <c r="N40" i="6" s="1"/>
  <c r="C40" i="6"/>
  <c r="D46" i="7"/>
  <c r="D46" i="6" s="1"/>
  <c r="E46" i="7"/>
  <c r="E46" i="6" s="1"/>
  <c r="F46" i="7"/>
  <c r="F46" i="6" s="1"/>
  <c r="G46" i="7"/>
  <c r="G46" i="6" s="1"/>
  <c r="N46" i="7"/>
  <c r="N46" i="6" s="1"/>
  <c r="C46" i="6"/>
  <c r="D55" i="7"/>
  <c r="D55" i="6" s="1"/>
  <c r="E55" i="7"/>
  <c r="E55" i="6" s="1"/>
  <c r="F55" i="7"/>
  <c r="F55" i="6" s="1"/>
  <c r="G55" i="7"/>
  <c r="G55" i="6" s="1"/>
  <c r="N55" i="7"/>
  <c r="N55" i="6" s="1"/>
  <c r="C55" i="6"/>
  <c r="D71" i="7"/>
  <c r="D71" i="6" s="1"/>
  <c r="E71" i="7"/>
  <c r="E71" i="6" s="1"/>
  <c r="F71" i="7"/>
  <c r="F71" i="6" s="1"/>
  <c r="G71" i="7"/>
  <c r="G71" i="6" s="1"/>
  <c r="N71" i="7"/>
  <c r="N71" i="6" s="1"/>
  <c r="C71" i="6"/>
  <c r="D74" i="7"/>
  <c r="D74" i="6" s="1"/>
  <c r="E74" i="7"/>
  <c r="E74" i="6" s="1"/>
  <c r="F74" i="7"/>
  <c r="F74" i="6" s="1"/>
  <c r="G74" i="7"/>
  <c r="G74" i="6" s="1"/>
  <c r="N74" i="6"/>
  <c r="C74" i="6"/>
  <c r="C107" i="7"/>
  <c r="C107" i="6" s="1"/>
  <c r="D107" i="7"/>
  <c r="D107" i="6" s="1"/>
  <c r="E107" i="7"/>
  <c r="E107" i="6" s="1"/>
  <c r="F107" i="7"/>
  <c r="F107" i="6" s="1"/>
  <c r="G107" i="7"/>
  <c r="G107" i="6" s="1"/>
  <c r="N107" i="7"/>
  <c r="N107" i="6" s="1"/>
  <c r="D109" i="7"/>
  <c r="D109" i="6" s="1"/>
  <c r="E109" i="7"/>
  <c r="E109" i="6" s="1"/>
  <c r="F109" i="7"/>
  <c r="F109" i="6" s="1"/>
  <c r="G109" i="7"/>
  <c r="G109" i="6" s="1"/>
  <c r="N109" i="7"/>
  <c r="N109" i="6" s="1"/>
  <c r="C109" i="7"/>
  <c r="C109" i="6" s="1"/>
  <c r="D111" i="7"/>
  <c r="D111" i="6" s="1"/>
  <c r="E111" i="7"/>
  <c r="E111" i="6" s="1"/>
  <c r="F111" i="7"/>
  <c r="F111" i="6" s="1"/>
  <c r="G111" i="7"/>
  <c r="G111" i="6" s="1"/>
  <c r="N111" i="7"/>
  <c r="N111" i="6" s="1"/>
  <c r="C111" i="6"/>
  <c r="D142" i="7"/>
  <c r="D142" i="6" s="1"/>
  <c r="E142" i="7"/>
  <c r="E142" i="6" s="1"/>
  <c r="F142" i="7"/>
  <c r="F142" i="6" s="1"/>
  <c r="G142" i="7"/>
  <c r="G142" i="6" s="1"/>
  <c r="N142" i="7"/>
  <c r="N142" i="6" s="1"/>
  <c r="C142" i="6"/>
  <c r="C166" i="6"/>
  <c r="D166" i="7"/>
  <c r="D166" i="6" s="1"/>
  <c r="E166" i="7"/>
  <c r="E166" i="6" s="1"/>
  <c r="F166" i="7"/>
  <c r="F166" i="6" s="1"/>
  <c r="G166" i="7"/>
  <c r="G166" i="6" s="1"/>
  <c r="N166" i="7"/>
  <c r="N166" i="6" s="1"/>
  <c r="D175" i="7"/>
  <c r="D175" i="6" s="1"/>
  <c r="E175" i="7"/>
  <c r="E175" i="6" s="1"/>
  <c r="F175" i="7"/>
  <c r="F175" i="6" s="1"/>
  <c r="G175" i="7"/>
  <c r="G175" i="6" s="1"/>
  <c r="N175" i="7"/>
  <c r="N175" i="6" s="1"/>
  <c r="C175" i="6"/>
  <c r="D178" i="7"/>
  <c r="D178" i="6" s="1"/>
  <c r="E178" i="7"/>
  <c r="E178" i="6" s="1"/>
  <c r="F178" i="7"/>
  <c r="F178" i="6" s="1"/>
  <c r="G178" i="7"/>
  <c r="G178" i="6" s="1"/>
  <c r="N178" i="7"/>
  <c r="N178" i="6" s="1"/>
  <c r="C178" i="6"/>
  <c r="C196" i="6"/>
  <c r="D196" i="7"/>
  <c r="D196" i="6" s="1"/>
  <c r="E196" i="7"/>
  <c r="E196" i="6" s="1"/>
  <c r="F196" i="7"/>
  <c r="F196" i="6" s="1"/>
  <c r="G196" i="7"/>
  <c r="G196" i="6" s="1"/>
  <c r="N196" i="7"/>
  <c r="N196" i="6" s="1"/>
  <c r="D203" i="7"/>
  <c r="D203" i="6" s="1"/>
  <c r="E203" i="7"/>
  <c r="E203" i="6" s="1"/>
  <c r="F203" i="7"/>
  <c r="F203" i="6" s="1"/>
  <c r="G203" i="7"/>
  <c r="G203" i="6" s="1"/>
  <c r="N203" i="7"/>
  <c r="N203" i="6" s="1"/>
  <c r="C213" i="6"/>
  <c r="D213" i="7"/>
  <c r="D213" i="6" s="1"/>
  <c r="E213" i="7"/>
  <c r="E213" i="6" s="1"/>
  <c r="F213" i="7"/>
  <c r="F213" i="6" s="1"/>
  <c r="G213" i="7"/>
  <c r="G213" i="6" s="1"/>
  <c r="N213" i="7"/>
  <c r="N213" i="6" s="1"/>
  <c r="D258" i="7"/>
  <c r="D258" i="6" s="1"/>
  <c r="E258" i="7"/>
  <c r="E258" i="6" s="1"/>
  <c r="F258" i="7"/>
  <c r="F258" i="6" s="1"/>
  <c r="G258" i="7"/>
  <c r="G258" i="6" s="1"/>
  <c r="N258" i="7"/>
  <c r="C258" i="7"/>
  <c r="D274" i="7"/>
  <c r="D274" i="6" s="1"/>
  <c r="E274" i="7"/>
  <c r="E274" i="6" s="1"/>
  <c r="F274" i="7"/>
  <c r="F274" i="6" s="1"/>
  <c r="G274" i="7"/>
  <c r="G274" i="6" s="1"/>
  <c r="N274" i="7"/>
  <c r="N274" i="6" s="1"/>
  <c r="C274" i="6"/>
  <c r="D280" i="7"/>
  <c r="D280" i="6" s="1"/>
  <c r="E280" i="7"/>
  <c r="E280" i="6" s="1"/>
  <c r="F280" i="7"/>
  <c r="F280" i="6" s="1"/>
  <c r="G280" i="7"/>
  <c r="G280" i="6" s="1"/>
  <c r="N280" i="7"/>
  <c r="N280" i="6" s="1"/>
  <c r="C280" i="6"/>
  <c r="C287" i="6"/>
  <c r="D287" i="7"/>
  <c r="D287" i="6" s="1"/>
  <c r="E287" i="7"/>
  <c r="E287" i="6" s="1"/>
  <c r="F287" i="7"/>
  <c r="F287" i="6" s="1"/>
  <c r="G287" i="7"/>
  <c r="G287" i="6" s="1"/>
  <c r="N287" i="7"/>
  <c r="N287" i="6" s="1"/>
  <c r="C11" i="5"/>
  <c r="N318" i="7" l="1"/>
  <c r="C258" i="6"/>
  <c r="N6" i="9"/>
  <c r="N6" i="3" s="1"/>
  <c r="C6" i="7"/>
  <c r="D6" i="7"/>
  <c r="D6" i="6" s="1"/>
  <c r="C6" i="9"/>
  <c r="C6" i="3" s="1"/>
  <c r="D6" i="9"/>
  <c r="D6" i="3" s="1"/>
  <c r="E6" i="7"/>
  <c r="E6" i="6" s="1"/>
  <c r="F6" i="7"/>
  <c r="F6" i="6" s="1"/>
  <c r="F6" i="9"/>
  <c r="F6" i="3" s="1"/>
  <c r="E6" i="9"/>
  <c r="E6" i="3" s="1"/>
  <c r="H319" i="6"/>
  <c r="H6" i="7"/>
  <c r="H6" i="6" s="1"/>
  <c r="N6" i="7"/>
  <c r="N6" i="6" s="1"/>
  <c r="G6" i="7"/>
  <c r="G6" i="6" s="1"/>
  <c r="G6" i="9"/>
  <c r="G6" i="3" s="1"/>
  <c r="H6" i="9"/>
  <c r="H6" i="3" s="1"/>
  <c r="C6" i="6" l="1"/>
  <c r="C318" i="7" l="1"/>
  <c r="H318" i="7"/>
  <c r="I318" i="7"/>
  <c r="K318" i="7"/>
  <c r="D318" i="7"/>
  <c r="L318" i="7"/>
  <c r="G318" i="7"/>
  <c r="G318" i="6" s="1"/>
  <c r="E318" i="7"/>
  <c r="F318" i="7"/>
  <c r="J318" i="7"/>
  <c r="N318" i="6" l="1"/>
  <c r="C318" i="6"/>
  <c r="J318" i="6"/>
  <c r="K318" i="6"/>
  <c r="D318" i="6"/>
  <c r="I318" i="6"/>
  <c r="L318" i="6"/>
  <c r="H318" i="6"/>
  <c r="F318" i="6"/>
  <c r="E318" i="6"/>
</calcChain>
</file>

<file path=xl/sharedStrings.xml><?xml version="1.0" encoding="utf-8"?>
<sst xmlns="http://schemas.openxmlformats.org/spreadsheetml/2006/main" count="1827" uniqueCount="715">
  <si>
    <t xml:space="preserve"> Municipalidad de Achiras </t>
  </si>
  <si>
    <t xml:space="preserve"> Municipalidad de Adelia María </t>
  </si>
  <si>
    <t xml:space="preserve"> Municipalidad de Alcira Gigena </t>
  </si>
  <si>
    <t xml:space="preserve"> Municipalidad de Alejandro Roca </t>
  </si>
  <si>
    <t xml:space="preserve"> Municipalidad de Almafuerte </t>
  </si>
  <si>
    <t xml:space="preserve"> Municipalidad de Alpa Corral </t>
  </si>
  <si>
    <t xml:space="preserve"> Municipalidad de Alta Gracia </t>
  </si>
  <si>
    <t xml:space="preserve"> Municipalidad de Altos de Chipión </t>
  </si>
  <si>
    <t xml:space="preserve"> Municipalidad de Arias </t>
  </si>
  <si>
    <t xml:space="preserve"> Municipalidad de Arroyito </t>
  </si>
  <si>
    <t xml:space="preserve"> Municipalidad de Arroyo Cabral </t>
  </si>
  <si>
    <t xml:space="preserve"> Municipalidad de Balnearia </t>
  </si>
  <si>
    <t xml:space="preserve"> Municipalidad de Ballesteros </t>
  </si>
  <si>
    <t xml:space="preserve"> Municipalidad de Bell Ville </t>
  </si>
  <si>
    <t xml:space="preserve"> Municipalidad de Berrotarán </t>
  </si>
  <si>
    <t xml:space="preserve"> Municipalidad de Bialet Massé </t>
  </si>
  <si>
    <t xml:space="preserve"> Municipalidad de Brinkman </t>
  </si>
  <si>
    <t xml:space="preserve"> Municipalidad de Buchardo </t>
  </si>
  <si>
    <t xml:space="preserve"> Municipalidad de Calchín </t>
  </si>
  <si>
    <t xml:space="preserve"> Municipalidad de Camilo Aldao </t>
  </si>
  <si>
    <t xml:space="preserve"> Municipalidad de Canals </t>
  </si>
  <si>
    <t xml:space="preserve"> Municipalidad de Cañada de Luque </t>
  </si>
  <si>
    <t xml:space="preserve"> Municipalidad de Capilla del Monte </t>
  </si>
  <si>
    <t xml:space="preserve"> Municipalidad de Carnerillo </t>
  </si>
  <si>
    <t xml:space="preserve"> Municipalidad de Cintra </t>
  </si>
  <si>
    <t xml:space="preserve"> Municipalidad de Colazo </t>
  </si>
  <si>
    <t xml:space="preserve"> Municipalidad de Colonia Bismarck </t>
  </si>
  <si>
    <t xml:space="preserve"> Municipalidad de Colonia Caroya </t>
  </si>
  <si>
    <t xml:space="preserve"> Municipalidad de Colonia Italiana </t>
  </si>
  <si>
    <t xml:space="preserve"> Municipalidad de Colonia Marina </t>
  </si>
  <si>
    <t xml:space="preserve"> Municipalidad de Colonia Prosperidad </t>
  </si>
  <si>
    <t xml:space="preserve"> Municipalidad de Colonia Silvio Pellico </t>
  </si>
  <si>
    <t xml:space="preserve"> Municipalidad de Colonia Tirolesa </t>
  </si>
  <si>
    <t xml:space="preserve"> Municipalidad de Colonia Vignaud </t>
  </si>
  <si>
    <t xml:space="preserve"> Municipalidad de Coronel Baigorria </t>
  </si>
  <si>
    <t xml:space="preserve"> Municipalidad de Coronel Moldes </t>
  </si>
  <si>
    <t xml:space="preserve"> Municipalidad de Corral de Bustos </t>
  </si>
  <si>
    <t xml:space="preserve"> Municipalidad de Corralito </t>
  </si>
  <si>
    <t xml:space="preserve"> Municipalidad de Cosquín </t>
  </si>
  <si>
    <t xml:space="preserve"> Municipalidad de Cruz Alta </t>
  </si>
  <si>
    <t xml:space="preserve"> Municipalidad de Cruz del Eje </t>
  </si>
  <si>
    <t xml:space="preserve"> Municipalidad de Chilibroste </t>
  </si>
  <si>
    <t xml:space="preserve"> Municipalidad de Deán Funes </t>
  </si>
  <si>
    <t xml:space="preserve"> Municipalidad de Del Campillo </t>
  </si>
  <si>
    <t xml:space="preserve"> Municipalidad de Despeñaderos </t>
  </si>
  <si>
    <t xml:space="preserve"> Municipalidad de Devoto </t>
  </si>
  <si>
    <t xml:space="preserve"> Municipalidad de El Arañado </t>
  </si>
  <si>
    <t xml:space="preserve"> Municipalidad de Elena </t>
  </si>
  <si>
    <t xml:space="preserve"> Municipalidad de El Fortín </t>
  </si>
  <si>
    <t xml:space="preserve"> Municipalidad de El Tío </t>
  </si>
  <si>
    <t xml:space="preserve"> Municipalidad de Embalse </t>
  </si>
  <si>
    <t xml:space="preserve"> Municipalidad de Etruria </t>
  </si>
  <si>
    <t xml:space="preserve"> Municipalidad de Freyre </t>
  </si>
  <si>
    <t xml:space="preserve"> Municipalidad de Gral. Cabrera </t>
  </si>
  <si>
    <t xml:space="preserve"> Municipalidad de Gral. Deheza </t>
  </si>
  <si>
    <t xml:space="preserve"> Municipalidad de Gral. Levalle </t>
  </si>
  <si>
    <t xml:space="preserve"> Municipalidad de Gral. Roca </t>
  </si>
  <si>
    <t xml:space="preserve"> Municipalidad de Hernando </t>
  </si>
  <si>
    <t xml:space="preserve"> Municipalidad de Huanchilla </t>
  </si>
  <si>
    <t xml:space="preserve"> Municipalidad de Huerta Grande </t>
  </si>
  <si>
    <t xml:space="preserve"> Municipalidad de Huinca Renancó </t>
  </si>
  <si>
    <t xml:space="preserve"> Municipalidad de Inriville </t>
  </si>
  <si>
    <t xml:space="preserve"> Municipalidad de Isla Verde </t>
  </si>
  <si>
    <t xml:space="preserve"> Municipalidad de Ítalo </t>
  </si>
  <si>
    <t xml:space="preserve"> Municipalidad de James Craick </t>
  </si>
  <si>
    <t xml:space="preserve"> Municipalidad de Jesús María </t>
  </si>
  <si>
    <t xml:space="preserve"> Municipalidad de Justiniano Posse </t>
  </si>
  <si>
    <t xml:space="preserve"> Municipalidad de Laborde </t>
  </si>
  <si>
    <t xml:space="preserve"> Municipalidad de Laboulaye </t>
  </si>
  <si>
    <t xml:space="preserve"> Municipalidad de La Calera </t>
  </si>
  <si>
    <t xml:space="preserve"> Municipalidad de La Carlota </t>
  </si>
  <si>
    <t xml:space="preserve"> Municipalidad de La Cautiva </t>
  </si>
  <si>
    <t xml:space="preserve"> Municipalidad de La Cumbre </t>
  </si>
  <si>
    <t xml:space="preserve"> Municipalidad de La Cruz </t>
  </si>
  <si>
    <t xml:space="preserve"> Municipalidad de La Falda </t>
  </si>
  <si>
    <t xml:space="preserve"> Municipalidad de La Francia </t>
  </si>
  <si>
    <t xml:space="preserve"> Municipalidad de La Granja </t>
  </si>
  <si>
    <t xml:space="preserve"> Municipalidad de Laguna Larga </t>
  </si>
  <si>
    <t xml:space="preserve"> Municipalidad de La Para </t>
  </si>
  <si>
    <t xml:space="preserve"> Municipalidad de La Playosa </t>
  </si>
  <si>
    <t xml:space="preserve"> Municipalidad de Las Acequias </t>
  </si>
  <si>
    <t xml:space="preserve"> Municipalidad de Las Junturas </t>
  </si>
  <si>
    <t xml:space="preserve"> Municipalidad de Las Perdices </t>
  </si>
  <si>
    <t xml:space="preserve"> Municipalidad de Las Varillas </t>
  </si>
  <si>
    <t xml:space="preserve"> Municipalidad de Leones </t>
  </si>
  <si>
    <t xml:space="preserve"> Municipalidad de Los Cocos </t>
  </si>
  <si>
    <t xml:space="preserve"> Municipalidad de Los Cóndores </t>
  </si>
  <si>
    <t xml:space="preserve"> Municipalidad de Los Surgentes </t>
  </si>
  <si>
    <t xml:space="preserve"> Municipalidad de Luque </t>
  </si>
  <si>
    <t xml:space="preserve"> Municipalidad de Malagueño </t>
  </si>
  <si>
    <t xml:space="preserve"> Municipalidad de Marcos Juárez </t>
  </si>
  <si>
    <t xml:space="preserve"> Municipalidad de Marull </t>
  </si>
  <si>
    <t xml:space="preserve"> Municipalidad de Mattaldi </t>
  </si>
  <si>
    <t xml:space="preserve"> Municipalidad de Melo </t>
  </si>
  <si>
    <t xml:space="preserve"> Municipalidad de Mina Clavero </t>
  </si>
  <si>
    <t xml:space="preserve"> Municipalidad de Miramar </t>
  </si>
  <si>
    <t xml:space="preserve"> Municipalidad de Monte Buey </t>
  </si>
  <si>
    <t xml:space="preserve"> Municipalidad de Monte Cristo </t>
  </si>
  <si>
    <t xml:space="preserve"> Municipalidad de Monte Maíz </t>
  </si>
  <si>
    <t xml:space="preserve"> Municipalidad de Morteros </t>
  </si>
  <si>
    <t xml:space="preserve"> Municipalidad de Morrison </t>
  </si>
  <si>
    <t xml:space="preserve"> Municipalidad de Noetinger </t>
  </si>
  <si>
    <t xml:space="preserve"> Municipalidad de Oliva </t>
  </si>
  <si>
    <t xml:space="preserve"> Municipalidad de Oncativo </t>
  </si>
  <si>
    <t xml:space="preserve"> Municipalidad de Ordoñez </t>
  </si>
  <si>
    <t xml:space="preserve"> Municipalidad de Pascanas </t>
  </si>
  <si>
    <t xml:space="preserve"> Municipalidad de Pilar </t>
  </si>
  <si>
    <t xml:space="preserve"> Municipalidad de Porteña </t>
  </si>
  <si>
    <t xml:space="preserve"> Municipalidad de Pozo del Molle </t>
  </si>
  <si>
    <t xml:space="preserve"> Municipalidad de Quebracho Herrado </t>
  </si>
  <si>
    <t xml:space="preserve"> Municipalidad de Quilino </t>
  </si>
  <si>
    <t xml:space="preserve"> Municipalidad de Río Ceballos </t>
  </si>
  <si>
    <t xml:space="preserve"> Municipalidad de Río Cuarto </t>
  </si>
  <si>
    <t xml:space="preserve"> Municipalidad de Río de Los Sauces </t>
  </si>
  <si>
    <t xml:space="preserve"> Municipalidad de Río Primero </t>
  </si>
  <si>
    <t xml:space="preserve"> Municipalidad de Río Segundo </t>
  </si>
  <si>
    <t xml:space="preserve"> Municipalidad de Río Tercero </t>
  </si>
  <si>
    <t xml:space="preserve"> Municipalidad de Sacanta </t>
  </si>
  <si>
    <t xml:space="preserve"> Municipalidad de Saira </t>
  </si>
  <si>
    <t xml:space="preserve"> Municipalidad de Saldán </t>
  </si>
  <si>
    <t xml:space="preserve"> Municipalidad de Salsacate </t>
  </si>
  <si>
    <t xml:space="preserve"> Municipalidad de Salsipuedes </t>
  </si>
  <si>
    <t xml:space="preserve"> Municipalidad de Sampacho </t>
  </si>
  <si>
    <t xml:space="preserve"> Municipalidad de San Agustín </t>
  </si>
  <si>
    <t xml:space="preserve"> Municipalidad de San Antonio de Litín </t>
  </si>
  <si>
    <t xml:space="preserve"> Municipalidad de San Basilio </t>
  </si>
  <si>
    <t xml:space="preserve"> Municipalidad de San Francisco </t>
  </si>
  <si>
    <t xml:space="preserve"> Municipalidad de San Francisco del Chañar </t>
  </si>
  <si>
    <t xml:space="preserve"> Municipalidad de San José de Las Salinas </t>
  </si>
  <si>
    <t xml:space="preserve"> Municipalidad de San Marcos Sierras </t>
  </si>
  <si>
    <t xml:space="preserve"> Municipalidad de San Marcos Sud </t>
  </si>
  <si>
    <t xml:space="preserve"> Municipalidad de San Pedro </t>
  </si>
  <si>
    <t xml:space="preserve"> Municipalidad de Santa Catalina </t>
  </si>
  <si>
    <t xml:space="preserve"> Municipalidad de Santa Eufemia </t>
  </si>
  <si>
    <t xml:space="preserve"> Municipalidad de Santa Magdalena (Jovita) </t>
  </si>
  <si>
    <t xml:space="preserve"> Municipalidad de Santa María de Punilla </t>
  </si>
  <si>
    <t xml:space="preserve"> Municipalidad de Santa Rosa de Calamuchita </t>
  </si>
  <si>
    <t xml:space="preserve"> Municipalidad de Santa Rosa de Río Primero </t>
  </si>
  <si>
    <t xml:space="preserve"> Municipalidad de Saturnino María Laspiur </t>
  </si>
  <si>
    <t xml:space="preserve"> Municipalidad de Sebastián El Cano </t>
  </si>
  <si>
    <t xml:space="preserve"> Municipalidad de Serrano </t>
  </si>
  <si>
    <t xml:space="preserve"> Municipalidad de Serrezuela </t>
  </si>
  <si>
    <t xml:space="preserve"> Municipalidad de Tancacha </t>
  </si>
  <si>
    <t xml:space="preserve"> Municipalidad de Tanti </t>
  </si>
  <si>
    <t xml:space="preserve"> Municipalidad de Tío Pujio </t>
  </si>
  <si>
    <t xml:space="preserve"> Municipalidad de Tránsito </t>
  </si>
  <si>
    <t xml:space="preserve"> Municipalidad de Ucacha </t>
  </si>
  <si>
    <t xml:space="preserve"> Municipalidad de Unquillo </t>
  </si>
  <si>
    <t xml:space="preserve"> Municipalidad de Valle Hermoso </t>
  </si>
  <si>
    <t xml:space="preserve"> Municipalidad de Vicuña Mackena </t>
  </si>
  <si>
    <t xml:space="preserve"> Municipalidad de Villa Allende </t>
  </si>
  <si>
    <t xml:space="preserve"> Municipalidad de Villa Carlos Paz </t>
  </si>
  <si>
    <t xml:space="preserve"> Municipalidad de Villa Cura Brochero </t>
  </si>
  <si>
    <t xml:space="preserve"> Municipalidad de Villa de María </t>
  </si>
  <si>
    <t xml:space="preserve"> Municipalidad de Villa de Soto </t>
  </si>
  <si>
    <t xml:space="preserve"> Municipalidad de Villa del Dique </t>
  </si>
  <si>
    <t xml:space="preserve"> Municipalidad de Villa del Rosario </t>
  </si>
  <si>
    <t xml:space="preserve"> Municipalidad de Villa del Totoral </t>
  </si>
  <si>
    <t xml:space="preserve"> Municipalidad de Villa Dolores </t>
  </si>
  <si>
    <t xml:space="preserve"> Municipalidad de Villa Fontana </t>
  </si>
  <si>
    <t xml:space="preserve"> Municipalidad de Villa General Belgrano </t>
  </si>
  <si>
    <t xml:space="preserve"> Municipalidad de Villa Giardino </t>
  </si>
  <si>
    <t xml:space="preserve"> Municipalidad de Villa Huidobro </t>
  </si>
  <si>
    <t xml:space="preserve"> Municipalidad de Villa María </t>
  </si>
  <si>
    <t xml:space="preserve"> Municipalidad de Villa Nueva </t>
  </si>
  <si>
    <t xml:space="preserve"> Municipalidad de Villa Rumipal </t>
  </si>
  <si>
    <t xml:space="preserve"> Municipalidad de Villa Sarmiento </t>
  </si>
  <si>
    <t xml:space="preserve"> Municipalidad de Villa Tulumba </t>
  </si>
  <si>
    <t xml:space="preserve"> Municipalidad de Villa Valeria </t>
  </si>
  <si>
    <t xml:space="preserve"> Municipalidad de Toledo </t>
  </si>
  <si>
    <t xml:space="preserve"> Municipalidad de Juárez Celman </t>
  </si>
  <si>
    <t xml:space="preserve"> Municipalidad de Malvinas Argentinas </t>
  </si>
  <si>
    <t xml:space="preserve"> Municipalidad de Mendiolaza </t>
  </si>
  <si>
    <t xml:space="preserve"> Municipalidad de Chaján </t>
  </si>
  <si>
    <t xml:space="preserve"> Municipalidad de La Cumbre - Epos Transf. </t>
  </si>
  <si>
    <t xml:space="preserve"> Municipalidad de Río Cuarto - Epos Transf. </t>
  </si>
  <si>
    <t xml:space="preserve"> Municipalidad de San Francisco - Epos Transf. </t>
  </si>
  <si>
    <t xml:space="preserve"> Municipalidad de Villa Dolores (Ex EPOS Transf.)</t>
  </si>
  <si>
    <t xml:space="preserve"> Municipalidad de Río Cuarto - Autoridades y Funcionarios </t>
  </si>
  <si>
    <t>DEPARTAMENTO / MUNICIPIO</t>
  </si>
  <si>
    <t>CALAMUCHITA</t>
  </si>
  <si>
    <t>COLÓN</t>
  </si>
  <si>
    <t>CRUZ DEL EJE</t>
  </si>
  <si>
    <t>GENERAL ROCA</t>
  </si>
  <si>
    <t>GENERAL SAN MARTÍN</t>
  </si>
  <si>
    <t>ISCHILÍN</t>
  </si>
  <si>
    <t>JUÁREZ CELMAN</t>
  </si>
  <si>
    <t>MARCOS JUÁREZ</t>
  </si>
  <si>
    <t>MINAS</t>
  </si>
  <si>
    <t>POCHO</t>
  </si>
  <si>
    <t>PTE. ROQUE SÁENZ PEÑA</t>
  </si>
  <si>
    <t>PUNILLA</t>
  </si>
  <si>
    <t>RÍO CUARTO</t>
  </si>
  <si>
    <t>RÍO PRIMERO</t>
  </si>
  <si>
    <t>RÍO SECO</t>
  </si>
  <si>
    <t>RÍO SEGUNDO</t>
  </si>
  <si>
    <t>SAN ALBERTO</t>
  </si>
  <si>
    <t>SAN JAVIER</t>
  </si>
  <si>
    <t>SAN JUSTO</t>
  </si>
  <si>
    <t>SANTA MARÍA</t>
  </si>
  <si>
    <t>SOBREMONTE</t>
  </si>
  <si>
    <t>TERCERO ARRIBA</t>
  </si>
  <si>
    <t>TOTORAL</t>
  </si>
  <si>
    <t>TULUMBA</t>
  </si>
  <si>
    <t>UNIÓN</t>
  </si>
  <si>
    <t>2016</t>
  </si>
  <si>
    <t>2017</t>
  </si>
  <si>
    <t>2019</t>
  </si>
  <si>
    <t>2020</t>
  </si>
  <si>
    <t>En base a Índices de Salarios Sectoriales de la Caja de Jubilaciones y Pensiones de Córdoba</t>
  </si>
  <si>
    <t>INDICE</t>
  </si>
  <si>
    <t>Glosario</t>
  </si>
  <si>
    <t>GLOSARIO</t>
  </si>
  <si>
    <r>
      <t xml:space="preserve">Universo institucional: </t>
    </r>
    <r>
      <rPr>
        <sz val="9"/>
        <color indexed="63"/>
        <rFont val="Arial"/>
        <family val="2"/>
      </rPr>
      <t xml:space="preserve">el relevamiento incluye datos de aportantes de Municipios y Comunas de la Provincia de Córdoba. </t>
    </r>
    <r>
      <rPr>
        <b/>
        <sz val="9"/>
        <color indexed="63"/>
        <rFont val="Arial"/>
        <family val="2"/>
      </rPr>
      <t xml:space="preserve">
</t>
    </r>
  </si>
  <si>
    <r>
      <t xml:space="preserve">Unidad de medida: </t>
    </r>
    <r>
      <rPr>
        <sz val="9"/>
        <color indexed="63"/>
        <rFont val="Arial"/>
        <family val="2"/>
      </rPr>
      <t xml:space="preserve">en todos los casos, la unidad de medida considerada es la de cantidad de aportantes (personas únicas por repartición). </t>
    </r>
  </si>
  <si>
    <t>CAPITAL</t>
  </si>
  <si>
    <t xml:space="preserve"> Municipalidad de Córdoba - Planta Permanente</t>
  </si>
  <si>
    <t xml:space="preserve"> Municipalidad de Córdoba - Aut. y Funcionarios</t>
  </si>
  <si>
    <t xml:space="preserve">  Embalse </t>
  </si>
  <si>
    <t xml:space="preserve">  La Cruz </t>
  </si>
  <si>
    <t xml:space="preserve">  Los Cóndores </t>
  </si>
  <si>
    <t xml:space="preserve">  Río de Los Sauces </t>
  </si>
  <si>
    <t xml:space="preserve">  San Agustín </t>
  </si>
  <si>
    <t xml:space="preserve">  Santa Rosa de Calamuchita </t>
  </si>
  <si>
    <t xml:space="preserve">  Villa del Dique </t>
  </si>
  <si>
    <t xml:space="preserve">  Villa General Belgrano </t>
  </si>
  <si>
    <t xml:space="preserve">  Villa Rumipal </t>
  </si>
  <si>
    <t xml:space="preserve">  Colonia Caroya </t>
  </si>
  <si>
    <t xml:space="preserve">  Colonia Tirolesa </t>
  </si>
  <si>
    <t xml:space="preserve">  Jesús María </t>
  </si>
  <si>
    <t xml:space="preserve">  La Calera </t>
  </si>
  <si>
    <t xml:space="preserve">  La Granja </t>
  </si>
  <si>
    <t xml:space="preserve">  Malvinas Argentinas </t>
  </si>
  <si>
    <t xml:space="preserve">  Mendiolaza </t>
  </si>
  <si>
    <t xml:space="preserve">  Río Ceballos </t>
  </si>
  <si>
    <t xml:space="preserve">  Saldán </t>
  </si>
  <si>
    <t xml:space="preserve">  Salsipuedes </t>
  </si>
  <si>
    <t xml:space="preserve">  Unquillo </t>
  </si>
  <si>
    <t xml:space="preserve">  Villa Allende </t>
  </si>
  <si>
    <t xml:space="preserve">  Cruz del Eje </t>
  </si>
  <si>
    <t xml:space="preserve">  San Marcos Sierras </t>
  </si>
  <si>
    <t xml:space="preserve">  Serrezuela </t>
  </si>
  <si>
    <t xml:space="preserve">  Villa de Soto </t>
  </si>
  <si>
    <t xml:space="preserve">  Buchardo </t>
  </si>
  <si>
    <t xml:space="preserve">  Del Campillo </t>
  </si>
  <si>
    <t xml:space="preserve">  Gral. Roca </t>
  </si>
  <si>
    <t xml:space="preserve">  Huinca Renancó </t>
  </si>
  <si>
    <t xml:space="preserve">  Ítalo </t>
  </si>
  <si>
    <t xml:space="preserve">  Mattaldi </t>
  </si>
  <si>
    <t xml:space="preserve">  Santa Magdalena (Jovita) </t>
  </si>
  <si>
    <t xml:space="preserve">  Villa Huidobro </t>
  </si>
  <si>
    <t xml:space="preserve">  Villa Valeria </t>
  </si>
  <si>
    <t xml:space="preserve">  Arroyo Cabral </t>
  </si>
  <si>
    <t xml:space="preserve">  Colonia Silvio Pellico </t>
  </si>
  <si>
    <t xml:space="preserve">  Etruria </t>
  </si>
  <si>
    <t xml:space="preserve">  La Playosa </t>
  </si>
  <si>
    <t xml:space="preserve">  Tío Pujio </t>
  </si>
  <si>
    <t xml:space="preserve">  Villa María </t>
  </si>
  <si>
    <t xml:space="preserve">  Villa Nueva </t>
  </si>
  <si>
    <t xml:space="preserve">  Deán Funes </t>
  </si>
  <si>
    <t xml:space="preserve">  Quilino </t>
  </si>
  <si>
    <t xml:space="preserve">  Alejandro Roca </t>
  </si>
  <si>
    <t xml:space="preserve">  Gral. Deheza </t>
  </si>
  <si>
    <t xml:space="preserve">  Huanchilla </t>
  </si>
  <si>
    <t xml:space="preserve">  Juárez Celman </t>
  </si>
  <si>
    <t xml:space="preserve">  La Carlota </t>
  </si>
  <si>
    <t xml:space="preserve">  Santa Eufemia </t>
  </si>
  <si>
    <t xml:space="preserve">  Ucacha </t>
  </si>
  <si>
    <t xml:space="preserve">  Camilo Aldao </t>
  </si>
  <si>
    <t xml:space="preserve">  Colonia Italiana </t>
  </si>
  <si>
    <t xml:space="preserve">  Corral de Bustos </t>
  </si>
  <si>
    <t xml:space="preserve">  Cruz Alta </t>
  </si>
  <si>
    <t xml:space="preserve">  Gral. Cabrera </t>
  </si>
  <si>
    <t xml:space="preserve">  Inriville </t>
  </si>
  <si>
    <t xml:space="preserve">  Isla Verde </t>
  </si>
  <si>
    <t xml:space="preserve">  Leones </t>
  </si>
  <si>
    <t xml:space="preserve">  Los Surgentes </t>
  </si>
  <si>
    <t xml:space="preserve">  Marcos Juárez </t>
  </si>
  <si>
    <t xml:space="preserve">  Monte Buey </t>
  </si>
  <si>
    <t xml:space="preserve">  Saira </t>
  </si>
  <si>
    <t xml:space="preserve">  Salsacate </t>
  </si>
  <si>
    <t xml:space="preserve">  Gral. Levalle </t>
  </si>
  <si>
    <t xml:space="preserve">  Laboulaye </t>
  </si>
  <si>
    <t xml:space="preserve">  Melo </t>
  </si>
  <si>
    <t xml:space="preserve">  Serrano </t>
  </si>
  <si>
    <t xml:space="preserve">  Bialet Massé </t>
  </si>
  <si>
    <t xml:space="preserve">  Capilla del Monte </t>
  </si>
  <si>
    <t xml:space="preserve">  Cosquín </t>
  </si>
  <si>
    <t xml:space="preserve">  Huerta Grande </t>
  </si>
  <si>
    <t xml:space="preserve">  La Cumbre </t>
  </si>
  <si>
    <t xml:space="preserve">  La Cumbre - Epos Transf. </t>
  </si>
  <si>
    <t xml:space="preserve">  La Falda </t>
  </si>
  <si>
    <t xml:space="preserve">  Los Cocos </t>
  </si>
  <si>
    <t xml:space="preserve">  Santa María de Punilla </t>
  </si>
  <si>
    <t xml:space="preserve">  Tanti </t>
  </si>
  <si>
    <t xml:space="preserve">  Valle Hermoso </t>
  </si>
  <si>
    <t xml:space="preserve">  Villa Carlos Paz </t>
  </si>
  <si>
    <t xml:space="preserve">  Villa Giardino </t>
  </si>
  <si>
    <t xml:space="preserve">  Achiras </t>
  </si>
  <si>
    <t xml:space="preserve">  Adelia María </t>
  </si>
  <si>
    <t xml:space="preserve">  Alcira Gigena </t>
  </si>
  <si>
    <t xml:space="preserve">  Alpa Corral </t>
  </si>
  <si>
    <t xml:space="preserve">  Berrotarán </t>
  </si>
  <si>
    <t xml:space="preserve">  Carnerillo </t>
  </si>
  <si>
    <t xml:space="preserve">  Chaján </t>
  </si>
  <si>
    <t xml:space="preserve">  Coronel Baigorria </t>
  </si>
  <si>
    <t xml:space="preserve">  Coronel Moldes </t>
  </si>
  <si>
    <t xml:space="preserve">  Elena </t>
  </si>
  <si>
    <t xml:space="preserve">  La Cautiva </t>
  </si>
  <si>
    <t xml:space="preserve">  Las Acequias </t>
  </si>
  <si>
    <t xml:space="preserve">  Río Cuarto </t>
  </si>
  <si>
    <t xml:space="preserve">  Río Cuarto - Autoridades y Funcionarios </t>
  </si>
  <si>
    <t xml:space="preserve">  Río Cuarto - Epos Transf. </t>
  </si>
  <si>
    <t xml:space="preserve">  Sampacho </t>
  </si>
  <si>
    <t xml:space="preserve">  San Basilio </t>
  </si>
  <si>
    <t xml:space="preserve">  Santa Catalina </t>
  </si>
  <si>
    <t xml:space="preserve">  Vicuña Mackena </t>
  </si>
  <si>
    <t xml:space="preserve">  La Para </t>
  </si>
  <si>
    <t xml:space="preserve">  Monte Cristo </t>
  </si>
  <si>
    <t xml:space="preserve">  Río Primero </t>
  </si>
  <si>
    <t xml:space="preserve">  Santa Rosa de Río Primero </t>
  </si>
  <si>
    <t xml:space="preserve">  Villa Fontana </t>
  </si>
  <si>
    <t xml:space="preserve">  Sebastián El Cano </t>
  </si>
  <si>
    <t xml:space="preserve">  Villa de María </t>
  </si>
  <si>
    <t xml:space="preserve">  Calchín </t>
  </si>
  <si>
    <t xml:space="preserve">  Colazo </t>
  </si>
  <si>
    <t xml:space="preserve">  Laguna Larga </t>
  </si>
  <si>
    <t xml:space="preserve">  Las Junturas </t>
  </si>
  <si>
    <t xml:space="preserve">  Luque </t>
  </si>
  <si>
    <t xml:space="preserve">  Oncativo </t>
  </si>
  <si>
    <t xml:space="preserve">  Pilar </t>
  </si>
  <si>
    <t xml:space="preserve">  Pozo del Molle </t>
  </si>
  <si>
    <t xml:space="preserve">  Río Segundo </t>
  </si>
  <si>
    <t xml:space="preserve">  Villa del Rosario </t>
  </si>
  <si>
    <t xml:space="preserve">  Mina Clavero </t>
  </si>
  <si>
    <t xml:space="preserve">  San Pedro </t>
  </si>
  <si>
    <t xml:space="preserve">  Villa Cura Brochero </t>
  </si>
  <si>
    <t xml:space="preserve">  Villa Sarmiento </t>
  </si>
  <si>
    <t xml:space="preserve">  Villa Dolores </t>
  </si>
  <si>
    <t xml:space="preserve">  Villa Dolores (Ex EPOS Transf.)</t>
  </si>
  <si>
    <t xml:space="preserve">  Altos de Chipión </t>
  </si>
  <si>
    <t xml:space="preserve">  Arroyito </t>
  </si>
  <si>
    <t xml:space="preserve">  Balnearia </t>
  </si>
  <si>
    <t xml:space="preserve">  Brinkman </t>
  </si>
  <si>
    <t xml:space="preserve">  Colonia Marina </t>
  </si>
  <si>
    <t xml:space="preserve">  Colonia Prosperidad </t>
  </si>
  <si>
    <t xml:space="preserve">  Colonia Vignaud </t>
  </si>
  <si>
    <t xml:space="preserve">  Devoto </t>
  </si>
  <si>
    <t xml:space="preserve">  El Arañado </t>
  </si>
  <si>
    <t xml:space="preserve">  El Fortín </t>
  </si>
  <si>
    <t xml:space="preserve">  El Tío </t>
  </si>
  <si>
    <t xml:space="preserve">  Freyre </t>
  </si>
  <si>
    <t xml:space="preserve">  La Francia </t>
  </si>
  <si>
    <t xml:space="preserve">  Las Varillas </t>
  </si>
  <si>
    <t xml:space="preserve">  Marull </t>
  </si>
  <si>
    <t xml:space="preserve">  Miramar </t>
  </si>
  <si>
    <t xml:space="preserve">  Morteros </t>
  </si>
  <si>
    <t xml:space="preserve">  Porteña </t>
  </si>
  <si>
    <t xml:space="preserve">  Quebracho Herrado </t>
  </si>
  <si>
    <t xml:space="preserve">  Sacanta </t>
  </si>
  <si>
    <t xml:space="preserve">  San Francisco </t>
  </si>
  <si>
    <t xml:space="preserve">  San Francisco - Epos Transf. </t>
  </si>
  <si>
    <t xml:space="preserve">  Saturnino María Laspiur </t>
  </si>
  <si>
    <t xml:space="preserve">  Tránsito </t>
  </si>
  <si>
    <t xml:space="preserve">  Alta Gracia </t>
  </si>
  <si>
    <t xml:space="preserve">  Despeñaderos </t>
  </si>
  <si>
    <t xml:space="preserve">  Malagueño </t>
  </si>
  <si>
    <t xml:space="preserve">  Toledo </t>
  </si>
  <si>
    <t xml:space="preserve">  San Francisco del Chañar </t>
  </si>
  <si>
    <t xml:space="preserve">  Almafuerte </t>
  </si>
  <si>
    <t xml:space="preserve">  Corralito </t>
  </si>
  <si>
    <t xml:space="preserve">  Hernando </t>
  </si>
  <si>
    <t xml:space="preserve">  James Craick </t>
  </si>
  <si>
    <t xml:space="preserve">  Las Perdices </t>
  </si>
  <si>
    <t xml:space="preserve">  Oliva </t>
  </si>
  <si>
    <t xml:space="preserve">  Río Tercero </t>
  </si>
  <si>
    <t xml:space="preserve">  Tancacha </t>
  </si>
  <si>
    <t xml:space="preserve">  Cañada de Luque </t>
  </si>
  <si>
    <t xml:space="preserve">  Villa del Totoral </t>
  </si>
  <si>
    <t xml:space="preserve">  Arias </t>
  </si>
  <si>
    <t xml:space="preserve">  San José de Las Salinas </t>
  </si>
  <si>
    <t xml:space="preserve">  Villa Tulumba </t>
  </si>
  <si>
    <t xml:space="preserve">  Ballesteros </t>
  </si>
  <si>
    <t xml:space="preserve">  Bell Ville </t>
  </si>
  <si>
    <t xml:space="preserve">  Canals </t>
  </si>
  <si>
    <t xml:space="preserve">  Chilibroste </t>
  </si>
  <si>
    <t xml:space="preserve">  Cintra </t>
  </si>
  <si>
    <t xml:space="preserve">  Colonia Bismarck </t>
  </si>
  <si>
    <t xml:space="preserve">  Justiniano Posse </t>
  </si>
  <si>
    <t xml:space="preserve">  Laborde </t>
  </si>
  <si>
    <t xml:space="preserve">  Monte Maíz </t>
  </si>
  <si>
    <t xml:space="preserve">  Morrison </t>
  </si>
  <si>
    <t xml:space="preserve">  Noetinger </t>
  </si>
  <si>
    <t xml:space="preserve">  Ordoñez </t>
  </si>
  <si>
    <t xml:space="preserve">  Pascanas </t>
  </si>
  <si>
    <t xml:space="preserve">  San Antonio de Litín </t>
  </si>
  <si>
    <t xml:space="preserve">  San Marcos Sud </t>
  </si>
  <si>
    <t xml:space="preserve">  Ciudad de Córdoba - Aut. y Funcionarios</t>
  </si>
  <si>
    <t xml:space="preserve">  Ciudad de Córdoba - Planta Permanente</t>
  </si>
  <si>
    <t>TOTAL COMUNAS</t>
  </si>
  <si>
    <t xml:space="preserve">  Amboy </t>
  </si>
  <si>
    <t xml:space="preserve">  Calmayo</t>
  </si>
  <si>
    <t xml:space="preserve">  Cañada del Sauce</t>
  </si>
  <si>
    <t xml:space="preserve">  La Cumbrecita </t>
  </si>
  <si>
    <t xml:space="preserve">  Las Bajadas</t>
  </si>
  <si>
    <t xml:space="preserve">  Las Caleras</t>
  </si>
  <si>
    <t xml:space="preserve">  Los Molinos </t>
  </si>
  <si>
    <t xml:space="preserve">  Los Reartes </t>
  </si>
  <si>
    <t xml:space="preserve">  Lutti </t>
  </si>
  <si>
    <t xml:space="preserve">  Potrero de Garay </t>
  </si>
  <si>
    <t xml:space="preserve">  San Ignacio</t>
  </si>
  <si>
    <t xml:space="preserve">  Segunda Usina </t>
  </si>
  <si>
    <t xml:space="preserve">  Villa Amancay </t>
  </si>
  <si>
    <t xml:space="preserve">  Villa Ciudad de Parque Los Reartes</t>
  </si>
  <si>
    <t xml:space="preserve">  Villa Quillinzo </t>
  </si>
  <si>
    <t xml:space="preserve">  Colonia Vicente Agüero</t>
  </si>
  <si>
    <t xml:space="preserve">  El Manzano </t>
  </si>
  <si>
    <t xml:space="preserve">  Estación General Paz </t>
  </si>
  <si>
    <t xml:space="preserve">  Mi Granja </t>
  </si>
  <si>
    <t xml:space="preserve">  Tinoco</t>
  </si>
  <si>
    <t xml:space="preserve">  Villa Cerro Azul </t>
  </si>
  <si>
    <t xml:space="preserve">  Alto de Los Quebrachos</t>
  </si>
  <si>
    <t xml:space="preserve">  Bañado de Soto </t>
  </si>
  <si>
    <t xml:space="preserve">  Cruz de Caña</t>
  </si>
  <si>
    <t xml:space="preserve">  Guanaco Muerto </t>
  </si>
  <si>
    <t xml:space="preserve">  La Batea</t>
  </si>
  <si>
    <t xml:space="preserve">  La Higuera </t>
  </si>
  <si>
    <t xml:space="preserve">  Las Cañadas</t>
  </si>
  <si>
    <t xml:space="preserve">  Las Playas </t>
  </si>
  <si>
    <t xml:space="preserve">  Los Chañaritos (Cruz del Eje)</t>
  </si>
  <si>
    <t xml:space="preserve">  Media Naranja </t>
  </si>
  <si>
    <t xml:space="preserve">  Paso Viejo</t>
  </si>
  <si>
    <t xml:space="preserve">  Tuclame</t>
  </si>
  <si>
    <t xml:space="preserve">  Nicolás Bruzzone </t>
  </si>
  <si>
    <t xml:space="preserve">  Onagoyti </t>
  </si>
  <si>
    <t xml:space="preserve">  Pincen </t>
  </si>
  <si>
    <t xml:space="preserve">  Ranqueles </t>
  </si>
  <si>
    <t xml:space="preserve">  Avellaneda </t>
  </si>
  <si>
    <t xml:space="preserve">  Chuña </t>
  </si>
  <si>
    <t xml:space="preserve">  Copacabana </t>
  </si>
  <si>
    <t xml:space="preserve">  Olivares de San Nicolás</t>
  </si>
  <si>
    <t xml:space="preserve">  Villa Gutiérrez</t>
  </si>
  <si>
    <t xml:space="preserve">  Assunta </t>
  </si>
  <si>
    <t xml:space="preserve">  El Rastreador</t>
  </si>
  <si>
    <t xml:space="preserve">  Pacheco de Melo</t>
  </si>
  <si>
    <t xml:space="preserve">  Colonia Barge </t>
  </si>
  <si>
    <t xml:space="preserve">  Saladillo </t>
  </si>
  <si>
    <t xml:space="preserve">  Villa Elisa</t>
  </si>
  <si>
    <t xml:space="preserve">  Ciénaga del Coro </t>
  </si>
  <si>
    <t xml:space="preserve">  El Chacho</t>
  </si>
  <si>
    <t xml:space="preserve">  Estancia de Guadalupe</t>
  </si>
  <si>
    <t xml:space="preserve">  Guasapampa</t>
  </si>
  <si>
    <t xml:space="preserve">  La Playa </t>
  </si>
  <si>
    <t xml:space="preserve">  Talaini</t>
  </si>
  <si>
    <t xml:space="preserve">  Tosno</t>
  </si>
  <si>
    <t xml:space="preserve">  Chancaní </t>
  </si>
  <si>
    <t xml:space="preserve">  Las Palmas </t>
  </si>
  <si>
    <t xml:space="preserve">  Los Talares </t>
  </si>
  <si>
    <t xml:space="preserve">  Tala Cañada</t>
  </si>
  <si>
    <t xml:space="preserve">  Villa de Pocho </t>
  </si>
  <si>
    <t xml:space="preserve">  Leguizamón</t>
  </si>
  <si>
    <t xml:space="preserve">  Río Bamba</t>
  </si>
  <si>
    <t xml:space="preserve">  San Joaquín </t>
  </si>
  <si>
    <t xml:space="preserve">  Cabalango</t>
  </si>
  <si>
    <t xml:space="preserve">  Casa Grande </t>
  </si>
  <si>
    <t xml:space="preserve">  Charbonier </t>
  </si>
  <si>
    <t xml:space="preserve">  Cuesta Blanca </t>
  </si>
  <si>
    <t xml:space="preserve">  Estancia Vieja </t>
  </si>
  <si>
    <t xml:space="preserve">  Mayu Sumaj </t>
  </si>
  <si>
    <t xml:space="preserve">  Río Pinto</t>
  </si>
  <si>
    <t xml:space="preserve">  San Antonio de Arredondo </t>
  </si>
  <si>
    <t xml:space="preserve">  San Roque </t>
  </si>
  <si>
    <t xml:space="preserve">  Tala Huasi </t>
  </si>
  <si>
    <t xml:space="preserve">  Villa Santa Cruz del Lago </t>
  </si>
  <si>
    <t xml:space="preserve">  Chucul </t>
  </si>
  <si>
    <t xml:space="preserve">  La Carolina "El Potosí" </t>
  </si>
  <si>
    <t xml:space="preserve">  Las Albahacas </t>
  </si>
  <si>
    <t xml:space="preserve">  Las Peñas Sud</t>
  </si>
  <si>
    <t xml:space="preserve">  Malena</t>
  </si>
  <si>
    <t xml:space="preserve">  Paso del Durazno</t>
  </si>
  <si>
    <t xml:space="preserve">  Suco </t>
  </si>
  <si>
    <t xml:space="preserve">  Villa El Chacay</t>
  </si>
  <si>
    <t xml:space="preserve">  Washington </t>
  </si>
  <si>
    <t xml:space="preserve">  Atahona</t>
  </si>
  <si>
    <t xml:space="preserve">  Cañada de Machado</t>
  </si>
  <si>
    <t xml:space="preserve">  Capilla de Los Remedios </t>
  </si>
  <si>
    <t xml:space="preserve">  Chalacea </t>
  </si>
  <si>
    <t xml:space="preserve">  Comechingones</t>
  </si>
  <si>
    <t xml:space="preserve">  Diego de Rojas</t>
  </si>
  <si>
    <t xml:space="preserve">  Esquina </t>
  </si>
  <si>
    <t xml:space="preserve">  Km. 658 PE Vivas</t>
  </si>
  <si>
    <t xml:space="preserve">  La Posta</t>
  </si>
  <si>
    <t xml:space="preserve">  La Quinta </t>
  </si>
  <si>
    <t xml:space="preserve">  Las Cuatro Esquinas</t>
  </si>
  <si>
    <t xml:space="preserve">  Las Gramillas </t>
  </si>
  <si>
    <t xml:space="preserve">  Las Saladas </t>
  </si>
  <si>
    <t xml:space="preserve">  Maquinista Gallini</t>
  </si>
  <si>
    <t xml:space="preserve">  Plaza de Las Mercedes</t>
  </si>
  <si>
    <t xml:space="preserve">  Sagrada Familia </t>
  </si>
  <si>
    <t xml:space="preserve">  Cerro Colorado</t>
  </si>
  <si>
    <t xml:space="preserve">  Chañar Viejo </t>
  </si>
  <si>
    <t xml:space="preserve">  Eufrasio Loza</t>
  </si>
  <si>
    <t xml:space="preserve">  Gutemberg</t>
  </si>
  <si>
    <t xml:space="preserve">  La Rinconada </t>
  </si>
  <si>
    <t xml:space="preserve">  Los Hoyos </t>
  </si>
  <si>
    <t xml:space="preserve">  Puesto de Castro </t>
  </si>
  <si>
    <t xml:space="preserve">  Rayo Cortado </t>
  </si>
  <si>
    <t xml:space="preserve">  Santa Elena </t>
  </si>
  <si>
    <t xml:space="preserve">  Villa Candelaria Norte </t>
  </si>
  <si>
    <t xml:space="preserve">  Colonia Videla</t>
  </si>
  <si>
    <t xml:space="preserve">  Impira </t>
  </si>
  <si>
    <t xml:space="preserve">  Los Chañaritos - Río Segundo </t>
  </si>
  <si>
    <t xml:space="preserve">  Rincón </t>
  </si>
  <si>
    <t xml:space="preserve">  Ambul </t>
  </si>
  <si>
    <t xml:space="preserve">  Arroyo de Los Patos </t>
  </si>
  <si>
    <t xml:space="preserve">  Las Calles</t>
  </si>
  <si>
    <t xml:space="preserve">  Las Rabonas</t>
  </si>
  <si>
    <t xml:space="preserve">  Los Pozos</t>
  </si>
  <si>
    <t xml:space="preserve">  Panaholma</t>
  </si>
  <si>
    <t xml:space="preserve">  San Lorenzo</t>
  </si>
  <si>
    <t xml:space="preserve">  San Vicente </t>
  </si>
  <si>
    <t xml:space="preserve">  Sauce Arriba </t>
  </si>
  <si>
    <t xml:space="preserve">  Villa Sarmiento</t>
  </si>
  <si>
    <t xml:space="preserve">  Conlara</t>
  </si>
  <si>
    <t xml:space="preserve">  La Población</t>
  </si>
  <si>
    <t xml:space="preserve">  Las Tapias </t>
  </si>
  <si>
    <t xml:space="preserve">  Los Cerrillos </t>
  </si>
  <si>
    <t xml:space="preserve">  Los Hornillos </t>
  </si>
  <si>
    <t xml:space="preserve">  Luyaba</t>
  </si>
  <si>
    <t xml:space="preserve">  Colonia Anita</t>
  </si>
  <si>
    <t xml:space="preserve">  Colonia de Las Pichanas</t>
  </si>
  <si>
    <t xml:space="preserve">  Colonia de San Pedro</t>
  </si>
  <si>
    <t xml:space="preserve">  Colonia Iturraspe</t>
  </si>
  <si>
    <t xml:space="preserve">  Colonia Valtelina </t>
  </si>
  <si>
    <t xml:space="preserve">  Plaza Luxardo</t>
  </si>
  <si>
    <t xml:space="preserve">  Toro Pujio </t>
  </si>
  <si>
    <t xml:space="preserve">  Villa San Esteban</t>
  </si>
  <si>
    <t xml:space="preserve">  Bouwer </t>
  </si>
  <si>
    <t xml:space="preserve">  Dique Chico</t>
  </si>
  <si>
    <t xml:space="preserve">  Falda del Carmen </t>
  </si>
  <si>
    <t xml:space="preserve">  La Paisanita</t>
  </si>
  <si>
    <t xml:space="preserve">  La Serranita </t>
  </si>
  <si>
    <t xml:space="preserve">  Los Cedros</t>
  </si>
  <si>
    <t xml:space="preserve">  Rafael García </t>
  </si>
  <si>
    <t xml:space="preserve">  San Clemente</t>
  </si>
  <si>
    <t xml:space="preserve">  Valle de Anisacate </t>
  </si>
  <si>
    <t xml:space="preserve">  Villa Ciudad de América </t>
  </si>
  <si>
    <t xml:space="preserve">  Villa de la Bolsa </t>
  </si>
  <si>
    <t xml:space="preserve">  Villa del Prado </t>
  </si>
  <si>
    <t xml:space="preserve">  Villa Los Aromos </t>
  </si>
  <si>
    <t xml:space="preserve">  Villa Parque Santa Ana </t>
  </si>
  <si>
    <t xml:space="preserve">  Villa San Isidro </t>
  </si>
  <si>
    <t xml:space="preserve">  Caminiaga </t>
  </si>
  <si>
    <t xml:space="preserve">  Chuña Huasi </t>
  </si>
  <si>
    <t xml:space="preserve">  Pozo Nuevo</t>
  </si>
  <si>
    <t xml:space="preserve">  General Fotheringham</t>
  </si>
  <si>
    <t xml:space="preserve">  Las Isletillas </t>
  </si>
  <si>
    <t xml:space="preserve">  Pampayasta Norte </t>
  </si>
  <si>
    <t xml:space="preserve">  Punta del Agua</t>
  </si>
  <si>
    <t xml:space="preserve">  Candelaria Sud </t>
  </si>
  <si>
    <t xml:space="preserve">  Capilla de Sitón</t>
  </si>
  <si>
    <t xml:space="preserve">  La Pampa</t>
  </si>
  <si>
    <t xml:space="preserve">  Los Mistoles </t>
  </si>
  <si>
    <t xml:space="preserve">  Simbolar</t>
  </si>
  <si>
    <t xml:space="preserve">  Churqui Cañada </t>
  </si>
  <si>
    <t xml:space="preserve">  El Rodeo</t>
  </si>
  <si>
    <t xml:space="preserve">  Rosario del Saladillo </t>
  </si>
  <si>
    <t xml:space="preserve">  Aldea Santa María</t>
  </si>
  <si>
    <t xml:space="preserve">  Ana Zumarán</t>
  </si>
  <si>
    <t xml:space="preserve">  Colonia Bremen</t>
  </si>
  <si>
    <t xml:space="preserve">  Villa Los Patos</t>
  </si>
  <si>
    <t xml:space="preserve">  La Rancherita</t>
  </si>
  <si>
    <t>DEPARTAMENTO / COMUNA</t>
  </si>
  <si>
    <t>TOTAL MUNICIPIOS</t>
  </si>
  <si>
    <t xml:space="preserve">TOTAL MUNICIPIOS </t>
  </si>
  <si>
    <t xml:space="preserve">  Villa Yacanto </t>
  </si>
  <si>
    <t xml:space="preserve">  Agua de Oro </t>
  </si>
  <si>
    <t xml:space="preserve">  El Brete</t>
  </si>
  <si>
    <t xml:space="preserve">  Arroyo Algodón </t>
  </si>
  <si>
    <t xml:space="preserve">  Ausonia </t>
  </si>
  <si>
    <t xml:space="preserve">  Chazón </t>
  </si>
  <si>
    <t xml:space="preserve">  La Laguna </t>
  </si>
  <si>
    <t xml:space="preserve">  La Palestina </t>
  </si>
  <si>
    <t xml:space="preserve">  Luca </t>
  </si>
  <si>
    <t xml:space="preserve">  Pasco </t>
  </si>
  <si>
    <t xml:space="preserve">  Ticino </t>
  </si>
  <si>
    <t xml:space="preserve">  Bengolea </t>
  </si>
  <si>
    <t xml:space="preserve">  Los Cisnes </t>
  </si>
  <si>
    <t xml:space="preserve">  Olaeta </t>
  </si>
  <si>
    <t xml:space="preserve">  Reducción </t>
  </si>
  <si>
    <t xml:space="preserve">  Alejo Ledesma </t>
  </si>
  <si>
    <t xml:space="preserve">  Cap.Gral. Bernardo O Higgins </t>
  </si>
  <si>
    <t xml:space="preserve">  Cavanagh </t>
  </si>
  <si>
    <t xml:space="preserve">  Gral. Baldisera </t>
  </si>
  <si>
    <t xml:space="preserve">  Guatimozín </t>
  </si>
  <si>
    <t xml:space="preserve">  San Carlos Minas </t>
  </si>
  <si>
    <t xml:space="preserve">  La Cesira </t>
  </si>
  <si>
    <t xml:space="preserve">  Rosales </t>
  </si>
  <si>
    <t xml:space="preserve">  Villa Rossi </t>
  </si>
  <si>
    <t xml:space="preserve">  Capilla del Monte - Epos Transf. </t>
  </si>
  <si>
    <t xml:space="preserve">  San Esteban </t>
  </si>
  <si>
    <t xml:space="preserve">  Bulnes </t>
  </si>
  <si>
    <t xml:space="preserve">  Charras </t>
  </si>
  <si>
    <t xml:space="preserve">  Las Higueras </t>
  </si>
  <si>
    <t xml:space="preserve">  Las Vertientes </t>
  </si>
  <si>
    <t xml:space="preserve">  Monte de los Gauchos </t>
  </si>
  <si>
    <t xml:space="preserve">  Tosquita </t>
  </si>
  <si>
    <t xml:space="preserve">  Villa Ascasubi </t>
  </si>
  <si>
    <t xml:space="preserve">  La Puerta </t>
  </si>
  <si>
    <t xml:space="preserve">  Obispo Trejo </t>
  </si>
  <si>
    <t xml:space="preserve">  Piquillín </t>
  </si>
  <si>
    <t xml:space="preserve">  Calchín Oeste </t>
  </si>
  <si>
    <t xml:space="preserve">  Capilla del Carmen </t>
  </si>
  <si>
    <t xml:space="preserve">  Carrilobo </t>
  </si>
  <si>
    <t xml:space="preserve">  Costasacate </t>
  </si>
  <si>
    <t xml:space="preserve">  Manfredi </t>
  </si>
  <si>
    <t xml:space="preserve">  Matorrales </t>
  </si>
  <si>
    <t xml:space="preserve">  Santiago Temple </t>
  </si>
  <si>
    <t xml:space="preserve">  Nono </t>
  </si>
  <si>
    <t xml:space="preserve">  La Paz </t>
  </si>
  <si>
    <t xml:space="preserve">  San Javier Y Yacanto </t>
  </si>
  <si>
    <t xml:space="preserve">  San José </t>
  </si>
  <si>
    <t xml:space="preserve">  Villa de Las Rosas </t>
  </si>
  <si>
    <t xml:space="preserve">  Alicia </t>
  </si>
  <si>
    <t xml:space="preserve">  Colonia San Bartolomé </t>
  </si>
  <si>
    <t xml:space="preserve">  La Paquita </t>
  </si>
  <si>
    <t xml:space="preserve">  La Tordilla </t>
  </si>
  <si>
    <t xml:space="preserve">  Las Varas </t>
  </si>
  <si>
    <t xml:space="preserve">  Seeber </t>
  </si>
  <si>
    <t xml:space="preserve">  Villa Concepción del Tío </t>
  </si>
  <si>
    <t xml:space="preserve">  Anisacate</t>
  </si>
  <si>
    <t xml:space="preserve">  Lozada </t>
  </si>
  <si>
    <t xml:space="preserve">  Monte Ralo </t>
  </si>
  <si>
    <t xml:space="preserve">  Colonia Almada </t>
  </si>
  <si>
    <t xml:space="preserve">  Dalmacio Vélez </t>
  </si>
  <si>
    <t xml:space="preserve">  Los Zorros </t>
  </si>
  <si>
    <t xml:space="preserve">  Pampayasta Sud </t>
  </si>
  <si>
    <t xml:space="preserve">  Las Peñas </t>
  </si>
  <si>
    <t xml:space="preserve">  Sarmiento </t>
  </si>
  <si>
    <t xml:space="preserve">  Sinsacate </t>
  </si>
  <si>
    <t xml:space="preserve">  Las Arrias </t>
  </si>
  <si>
    <t xml:space="preserve">  Lucio V. Mansilla </t>
  </si>
  <si>
    <t xml:space="preserve">  San José de La Dormida </t>
  </si>
  <si>
    <t xml:space="preserve">  San Pedro Norte</t>
  </si>
  <si>
    <t xml:space="preserve">  Alto Alegre </t>
  </si>
  <si>
    <t xml:space="preserve">  Ballesteros Sud </t>
  </si>
  <si>
    <t xml:space="preserve">  Benjamin Gould </t>
  </si>
  <si>
    <t xml:space="preserve">  Idiazábal </t>
  </si>
  <si>
    <t xml:space="preserve">  Monte Leña </t>
  </si>
  <si>
    <t xml:space="preserve">  Pueblo Italiano </t>
  </si>
  <si>
    <t xml:space="preserve">  Viamonte </t>
  </si>
  <si>
    <t xml:space="preserve">  Wenceslao Escalante </t>
  </si>
  <si>
    <t>TOTAL MUNICIPIOS ISS</t>
  </si>
  <si>
    <t>PROMEDIO GENERAL MUNICIPIOS</t>
  </si>
  <si>
    <r>
      <t xml:space="preserve">n/d: </t>
    </r>
    <r>
      <rPr>
        <sz val="9"/>
        <color theme="1" tint="0.249977111117893"/>
        <rFont val="Arial"/>
        <family val="2"/>
      </rPr>
      <t>Significa información no disponible, en base al no envío de información de las entidades empleadoras a la Caja de Jubilaciones de Córdoba.</t>
    </r>
  </si>
  <si>
    <t>2021</t>
  </si>
  <si>
    <t xml:space="preserve">  Río Cuarto - Autoridades y Funcionarios</t>
  </si>
  <si>
    <t xml:space="preserve">  Alicia</t>
  </si>
  <si>
    <t xml:space="preserve"> Municipalidad de Alicia</t>
  </si>
  <si>
    <t xml:space="preserve"> Municipalidad de Las Varas</t>
  </si>
  <si>
    <t xml:space="preserve">  Las Varas</t>
  </si>
  <si>
    <r>
      <t xml:space="preserve">- : </t>
    </r>
    <r>
      <rPr>
        <sz val="9"/>
        <color theme="1" tint="0.249977111117893"/>
        <rFont val="Arial"/>
        <family val="2"/>
      </rPr>
      <t>Significa sin empleo remunerado o sin índice propio en el período.</t>
    </r>
  </si>
  <si>
    <r>
      <t xml:space="preserve">  Ciudad de Córdoba - Aut. y Funcionarios</t>
    </r>
    <r>
      <rPr>
        <vertAlign val="superscript"/>
        <sz val="10"/>
        <color rgb="FF000000"/>
        <rFont val="Franklin Gothic Book"/>
        <family val="2"/>
      </rPr>
      <t>/1</t>
    </r>
  </si>
  <si>
    <t>Informe sobre Activos de Municipios y Comunas</t>
  </si>
  <si>
    <t xml:space="preserve"> Municipalidad de Santiago Temple</t>
  </si>
  <si>
    <t xml:space="preserve">  Santiago Temple</t>
  </si>
  <si>
    <t>2022</t>
  </si>
  <si>
    <t>2023</t>
  </si>
  <si>
    <t xml:space="preserve"> Municipalidad de Monte Ralo</t>
  </si>
  <si>
    <t xml:space="preserve"> Municipalidad de Idiazábal</t>
  </si>
  <si>
    <t xml:space="preserve">  Monte Ralo</t>
  </si>
  <si>
    <t xml:space="preserve">  Idiazábal</t>
  </si>
  <si>
    <t xml:space="preserve">  Villa Parque Siquiman</t>
  </si>
  <si>
    <t xml:space="preserve">  San Gerónimo</t>
  </si>
  <si>
    <t xml:space="preserve">  Villa Río Icho Cruz </t>
  </si>
  <si>
    <t xml:space="preserve">  El Crispín</t>
  </si>
  <si>
    <t xml:space="preserve"> Municipalidad de Alejo Ledesma</t>
  </si>
  <si>
    <t xml:space="preserve"> Municipalidad de Lozada</t>
  </si>
  <si>
    <t xml:space="preserve">  Alejo Ledesma</t>
  </si>
  <si>
    <t>Ministerio de Economía y Gestión Pública de la Provincia de Córdoba</t>
  </si>
  <si>
    <t>Notas: /1 La baja registrada en la remuneración de diciembre 2023 se debe al cambio de autoridades por el cambio de gobierno, donde las remuneraciones se pagan proporcionales al tiempo trabajado, tanto para las autoridades salientes como para las entrantes.</t>
  </si>
  <si>
    <t>2024</t>
  </si>
  <si>
    <t>III. Empleo en municipios y comunas de la Provincia de Córdoba - Años 2015-2024</t>
  </si>
  <si>
    <t xml:space="preserve"> Municipalidad de La Laguna</t>
  </si>
  <si>
    <t xml:space="preserve"> Municipalidad de Las Vertientes</t>
  </si>
  <si>
    <t xml:space="preserve"> Municipalidad de La Puerta</t>
  </si>
  <si>
    <t xml:space="preserve"> Municipalidad de Sinsacate</t>
  </si>
  <si>
    <t xml:space="preserve">  La Laguna</t>
  </si>
  <si>
    <t xml:space="preserve">  Las Vertientes</t>
  </si>
  <si>
    <t xml:space="preserve">  La Puerta</t>
  </si>
  <si>
    <t xml:space="preserve">  Sinsacate</t>
  </si>
  <si>
    <r>
      <t xml:space="preserve">n/c: </t>
    </r>
    <r>
      <rPr>
        <sz val="9"/>
        <color theme="1" tint="0.249977111117893"/>
        <rFont val="Arial"/>
        <family val="2"/>
      </rPr>
      <t>En caso de menos de 3 agentes no corresponde publicar la remuneración por protección de datos personales.</t>
    </r>
  </si>
  <si>
    <t>n/c</t>
  </si>
  <si>
    <t xml:space="preserve">  Ycho Cruz</t>
  </si>
  <si>
    <t xml:space="preserve"> Municipalidad de Ycho Cruz</t>
  </si>
  <si>
    <t>2025</t>
  </si>
  <si>
    <t>Notas: /1 Datos provisorios, sujetos a revisión, en base a información remitida por municipios.</t>
  </si>
  <si>
    <t xml:space="preserve">  Huerta Grande</t>
  </si>
  <si>
    <t xml:space="preserve">  Wenceslao Escalante</t>
  </si>
  <si>
    <t>n/d</t>
  </si>
  <si>
    <r>
      <t xml:space="preserve">Aportantes: </t>
    </r>
    <r>
      <rPr>
        <sz val="9"/>
        <color theme="1" tint="0.249977111117893"/>
        <rFont val="Arial"/>
        <family val="2"/>
      </rPr>
      <t xml:space="preserve">Hace referencia a personas </t>
    </r>
    <r>
      <rPr>
        <sz val="9"/>
        <color indexed="63"/>
        <rFont val="Arial"/>
        <family val="2"/>
      </rPr>
      <t>que trabajan en municipios y comunas de la Provincia y aportan al Sistema Previsional de Córdoba. La información de aportantes se compone de los datos que envían las entidades empleadoras a la Caja de Jubilaciones de Córdoba. Excluye empleo no remunerado.</t>
    </r>
  </si>
  <si>
    <t xml:space="preserve">Promedio mensual </t>
  </si>
  <si>
    <t>Promedio mensual - En pesos corrientes</t>
  </si>
  <si>
    <t>III.a. Aportantes de municipios de la Provincia de Córdoba - Años 2015-2025</t>
  </si>
  <si>
    <t>III.b. Aportantes de comunas de la Provincia de Córdoba - Años 2015-2025</t>
  </si>
  <si>
    <r>
      <t>Remuneración imponible:</t>
    </r>
    <r>
      <rPr>
        <sz val="9"/>
        <color theme="1" tint="0.249977111117893"/>
        <rFont val="Arial"/>
        <family val="2"/>
      </rPr>
      <t xml:space="preserve"> Refiere a la remuneración habitual imponible, esto es, la </t>
    </r>
    <r>
      <rPr>
        <sz val="9"/>
        <color indexed="63"/>
        <rFont val="Arial"/>
        <family val="2"/>
      </rPr>
      <t>remuneración bruta sujeta a deducciones fijadas por ley (aportes jubilatorios, obra social, entre otros), sin incluir SAC ni conceptos extraordinarios (retroactivos, horas extras, plus vacacional). De esta forma, se excluyen los conceptos no remunerativos abonados a activos, ya que se informa lo declarado por los entes empleadores a la Caja de Jubilaciones de la Provincia referente a las remuneraciones sujetas a aportes y contribuciones.                                                                                                                                                                                                                                                       El promedio está afectado no sólo por las variaciones nominales originadas en incrementos salariales, sino que también inciden otros factores tales como el envejecimiento de la planta, la incorporación de nuevos agentes, los ascensos, entre otros.</t>
    </r>
  </si>
  <si>
    <r>
      <t>Incrementos remuneraciones:</t>
    </r>
    <r>
      <rPr>
        <sz val="9"/>
        <color theme="1" tint="0.249977111117893"/>
        <rFont val="Arial"/>
        <family val="2"/>
      </rPr>
      <t xml:space="preserve"> Coeficiente de variación salarial promedio por municipio. Dicho coeficiente surge de un índice construido en base a cargos testigos del municipio, con base agosto 2008, reflejando la evolución promedio de las remuneraciones del municipio. El coeficiente de variación salarial que se presenta para cada año refleja la variación acumulada de salarios a lo largo del año (interanual a diciembre de cada año).</t>
    </r>
  </si>
  <si>
    <t>I. Incrementos de remuneraciones en municipios de la Provincia de Córdoba - Años 2015-2025</t>
  </si>
  <si>
    <t>II.a. Remuneración imponible promedio en municipios de la Provincia de Córdoba - Años 2015-2025</t>
  </si>
  <si>
    <t>II.b. Remuneración imponible promedio en comunas de la Provincia de Córdoba - Años 2015-2025</t>
  </si>
  <si>
    <t>II. Remuneración Imponible</t>
  </si>
  <si>
    <t>III. Aportantes</t>
  </si>
  <si>
    <r>
      <t>jul-25</t>
    </r>
    <r>
      <rPr>
        <b/>
        <vertAlign val="superscript"/>
        <sz val="10"/>
        <color theme="0"/>
        <rFont val="Franklin Gothic Book"/>
        <family val="2"/>
      </rPr>
      <t>/1</t>
    </r>
  </si>
  <si>
    <t xml:space="preserve"> Municipalidad de Wenceslao Escalante</t>
  </si>
  <si>
    <t>Período: 2015 - Julio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</si>
</sst>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 #,##0.00_-;\-&quot;$&quot;\ * #,##0.00_-;_-&quot;$&quot;\ * &quot;-&quot;??_-;_-@_-"/>
    <numFmt numFmtId="43" formatCode="_-* #,##0.00_-;\-* #,##0.00_-;_-* &quot;-&quot;??_-;_-@_-"/>
    <numFmt numFmtId="164" formatCode="_-* #,##0_-;\-* #,##0_-;_-* &quot;-&quot;??_-;_-@_-"/>
    <numFmt numFmtId="165" formatCode="_-&quot;$&quot;\ * #,##0_-;\-&quot;$&quot;\ * #,##0_-;_-&quot;$&quot;\ * &quot;-&quot;??_-;_-@_-"/>
    <numFmt numFmtId="166" formatCode="0.0%"/>
    <numFmt numFmtId="167" formatCode="_ &quot;$&quot;\ * #,##0.00_ ;_ &quot;$&quot;\ * \-#,##0.00_ ;_ &quot;$&quot;\ * &quot;-&quot;??_ ;_ @_ "/>
  </numFmts>
  <fonts count="23" x14ac:knownFonts="1">
    <font>
      <sz val="11"/>
      <color theme="1"/>
      <name val="Calibri"/>
      <family val="2"/>
      <scheme val="minor"/>
    </font>
    <font>
      <sz val="11"/>
      <color theme="1"/>
      <name val="Calibri"/>
      <family val="2"/>
      <scheme val="minor"/>
    </font>
    <font>
      <sz val="10"/>
      <name val="Arial"/>
      <family val="2"/>
    </font>
    <font>
      <sz val="10"/>
      <color indexed="8"/>
      <name val="Franklin Gothic Book"/>
      <family val="2"/>
    </font>
    <font>
      <sz val="9"/>
      <color indexed="8"/>
      <name val="Franklin Gothic Book"/>
      <family val="2"/>
    </font>
    <font>
      <b/>
      <sz val="10"/>
      <color theme="0"/>
      <name val="Franklin Gothic Book"/>
      <family val="2"/>
    </font>
    <font>
      <b/>
      <sz val="10"/>
      <color theme="0"/>
      <name val="Arial"/>
      <family val="2"/>
    </font>
    <font>
      <b/>
      <sz val="14"/>
      <color theme="1"/>
      <name val="Calibri"/>
      <family val="2"/>
      <scheme val="minor"/>
    </font>
    <font>
      <i/>
      <sz val="11"/>
      <color theme="1"/>
      <name val="Calibri"/>
      <family val="2"/>
      <scheme val="minor"/>
    </font>
    <font>
      <sz val="8"/>
      <color theme="1"/>
      <name val="Arial"/>
      <family val="2"/>
    </font>
    <font>
      <u/>
      <sz val="11"/>
      <color theme="10"/>
      <name val="Calibri"/>
      <family val="2"/>
      <scheme val="minor"/>
    </font>
    <font>
      <u/>
      <sz val="8"/>
      <color theme="10"/>
      <name val="Arial"/>
      <family val="2"/>
    </font>
    <font>
      <u/>
      <sz val="9"/>
      <color theme="10"/>
      <name val="Calibri"/>
      <family val="2"/>
      <scheme val="minor"/>
    </font>
    <font>
      <b/>
      <sz val="9"/>
      <color theme="1" tint="0.249977111117893"/>
      <name val="Arial"/>
      <family val="2"/>
    </font>
    <font>
      <sz val="9"/>
      <color theme="1" tint="0.249977111117893"/>
      <name val="Arial"/>
      <family val="2"/>
    </font>
    <font>
      <b/>
      <sz val="9"/>
      <color theme="0"/>
      <name val="Arial"/>
      <family val="2"/>
    </font>
    <font>
      <sz val="9"/>
      <color indexed="63"/>
      <name val="Arial"/>
      <family val="2"/>
    </font>
    <font>
      <b/>
      <sz val="9"/>
      <color indexed="63"/>
      <name val="Arial"/>
      <family val="2"/>
    </font>
    <font>
      <i/>
      <sz val="9"/>
      <color theme="1" tint="0.14999847407452621"/>
      <name val="Calibri"/>
      <family val="2"/>
      <scheme val="minor"/>
    </font>
    <font>
      <vertAlign val="superscript"/>
      <sz val="10"/>
      <color rgb="FF000000"/>
      <name val="Franklin Gothic Book"/>
      <family val="2"/>
    </font>
    <font>
      <sz val="8"/>
      <name val="Calibri"/>
      <family val="2"/>
      <scheme val="minor"/>
    </font>
    <font>
      <sz val="9"/>
      <color theme="1"/>
      <name val="Calibri"/>
      <family val="2"/>
      <scheme val="minor"/>
    </font>
    <font>
      <b/>
      <vertAlign val="superscript"/>
      <sz val="10"/>
      <color theme="0"/>
      <name val="Franklin Gothic Book"/>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00B0F0"/>
        <bgColor indexed="64"/>
      </patternFill>
    </fill>
    <fill>
      <patternFill patternType="solid">
        <fgColor theme="8" tint="-0.249977111117893"/>
        <bgColor indexed="64"/>
      </patternFill>
    </fill>
    <fill>
      <patternFill patternType="solid">
        <fgColor theme="4"/>
        <bgColor indexed="64"/>
      </patternFill>
    </fill>
    <fill>
      <patternFill patternType="solid">
        <fgColor theme="4" tint="-0.499984740745262"/>
        <bgColor indexed="64"/>
      </patternFill>
    </fill>
    <fill>
      <patternFill patternType="solid">
        <fgColor theme="4" tint="0.59999389629810485"/>
        <bgColor indexed="64"/>
      </patternFill>
    </fill>
  </fills>
  <borders count="32">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bottom/>
      <diagonal/>
    </border>
    <border>
      <left style="thin">
        <color theme="1" tint="0.499984740745262"/>
      </left>
      <right style="double">
        <color theme="1" tint="0.499984740745262"/>
      </right>
      <top style="thin">
        <color theme="1" tint="0.499984740745262"/>
      </top>
      <bottom style="thin">
        <color theme="1" tint="0.499984740745262"/>
      </bottom>
      <diagonal/>
    </border>
    <border>
      <left style="thin">
        <color theme="1" tint="0.499984740745262"/>
      </left>
      <right style="double">
        <color theme="1" tint="0.499984740745262"/>
      </right>
      <top/>
      <bottom/>
      <diagonal/>
    </border>
    <border>
      <left style="thin">
        <color theme="1" tint="0.499984740745262"/>
      </left>
      <right style="double">
        <color theme="1" tint="0.499984740745262"/>
      </right>
      <top/>
      <bottom style="thin">
        <color theme="1" tint="0.499984740745262"/>
      </bottom>
      <diagonal/>
    </border>
    <border>
      <left style="thin">
        <color theme="1" tint="0.499984740745262"/>
      </left>
      <right/>
      <top/>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double">
        <color theme="1" tint="0.499984740745262"/>
      </left>
      <right style="thin">
        <color theme="1" tint="0.499984740745262"/>
      </right>
      <top/>
      <bottom/>
      <diagonal/>
    </border>
    <border>
      <left style="double">
        <color theme="1" tint="0.499984740745262"/>
      </left>
      <right style="thin">
        <color theme="1" tint="0.499984740745262"/>
      </right>
      <top style="thin">
        <color theme="1" tint="0.499984740745262"/>
      </top>
      <bottom/>
      <diagonal/>
    </border>
    <border>
      <left style="double">
        <color theme="1" tint="0.499984740745262"/>
      </left>
      <right style="thin">
        <color theme="1" tint="0.499984740745262"/>
      </right>
      <top style="thin">
        <color theme="1" tint="0.499984740745262"/>
      </top>
      <bottom style="thin">
        <color theme="1" tint="0.499984740745262"/>
      </bottom>
      <diagonal/>
    </border>
    <border>
      <left style="double">
        <color theme="1" tint="0.499984740745262"/>
      </left>
      <right style="thin">
        <color theme="1" tint="0.499984740745262"/>
      </right>
      <top/>
      <bottom style="thin">
        <color theme="1" tint="0.499984740745262"/>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bottom/>
      <diagonal/>
    </border>
    <border>
      <left style="thin">
        <color theme="1" tint="0.34998626667073579"/>
      </left>
      <right style="thin">
        <color theme="1" tint="0.34998626667073579"/>
      </right>
      <top/>
      <bottom style="thin">
        <color theme="1" tint="0.34998626667073579"/>
      </bottom>
      <diagonal/>
    </border>
    <border>
      <left style="thin">
        <color theme="1" tint="0.34998626667073579"/>
      </left>
      <right style="thin">
        <color theme="1" tint="0.34998626667073579"/>
      </right>
      <top/>
      <bottom/>
      <diagonal/>
    </border>
    <border>
      <left style="thin">
        <color theme="1" tint="0.34998626667073579"/>
      </left>
      <right/>
      <top/>
      <bottom/>
      <diagonal/>
    </border>
    <border>
      <left style="thin">
        <color theme="1" tint="0.34998626667073579"/>
      </left>
      <right/>
      <top/>
      <bottom style="thin">
        <color theme="1" tint="0.499984740745262"/>
      </bottom>
      <diagonal/>
    </border>
    <border>
      <left style="thin">
        <color theme="1" tint="0.499984740745262"/>
      </left>
      <right style="thin">
        <color theme="1" tint="0.499984740745262"/>
      </right>
      <top/>
      <bottom style="thin">
        <color theme="2" tint="-0.24994659260841701"/>
      </bottom>
      <diagonal/>
    </border>
    <border>
      <left style="thin">
        <color theme="2" tint="-0.24994659260841701"/>
      </left>
      <right/>
      <top/>
      <bottom/>
      <diagonal/>
    </border>
    <border>
      <left style="thin">
        <color theme="2" tint="-0.24994659260841701"/>
      </left>
      <right/>
      <top/>
      <bottom style="thin">
        <color theme="2" tint="-0.24994659260841701"/>
      </bottom>
      <diagonal/>
    </border>
    <border>
      <left style="double">
        <color theme="1" tint="0.499984740745262"/>
      </left>
      <right/>
      <top style="thin">
        <color theme="1" tint="0.499984740745262"/>
      </top>
      <bottom style="thin">
        <color theme="1" tint="0.499984740745262"/>
      </bottom>
      <diagonal/>
    </border>
    <border>
      <left style="double">
        <color theme="1" tint="0.499984740745262"/>
      </left>
      <right/>
      <top/>
      <bottom/>
      <diagonal/>
    </border>
    <border>
      <left style="double">
        <color theme="1" tint="0.499984740745262"/>
      </left>
      <right/>
      <top style="thin">
        <color theme="1" tint="0.499984740745262"/>
      </top>
      <bottom/>
      <diagonal/>
    </border>
    <border>
      <left style="double">
        <color theme="1" tint="0.499984740745262"/>
      </left>
      <right/>
      <top/>
      <bottom style="thin">
        <color theme="1" tint="0.499984740745262"/>
      </bottom>
      <diagonal/>
    </border>
  </borders>
  <cellStyleXfs count="7">
    <xf numFmtId="0" fontId="0" fillId="0" borderId="0"/>
    <xf numFmtId="9" fontId="1" fillId="0" borderId="0" applyFont="0" applyFill="0" applyBorder="0" applyAlignment="0" applyProtection="0"/>
    <xf numFmtId="0" fontId="2" fillId="0" borderId="0"/>
    <xf numFmtId="43" fontId="1" fillId="0" borderId="0" applyFont="0" applyFill="0" applyBorder="0" applyAlignment="0" applyProtection="0"/>
    <xf numFmtId="44" fontId="1" fillId="0" borderId="0" applyFont="0" applyFill="0" applyBorder="0" applyAlignment="0" applyProtection="0"/>
    <xf numFmtId="0" fontId="10" fillId="0" borderId="0" applyNumberFormat="0" applyFill="0" applyBorder="0" applyAlignment="0" applyProtection="0"/>
    <xf numFmtId="167" fontId="1" fillId="0" borderId="0" applyFont="0" applyFill="0" applyBorder="0" applyAlignment="0" applyProtection="0"/>
  </cellStyleXfs>
  <cellXfs count="133">
    <xf numFmtId="0" fontId="0" fillId="0" borderId="0" xfId="0"/>
    <xf numFmtId="17" fontId="5" fillId="2" borderId="1" xfId="2" applyNumberFormat="1" applyFont="1" applyFill="1" applyBorder="1" applyAlignment="1">
      <alignment horizontal="center" vertical="center" wrapText="1"/>
    </xf>
    <xf numFmtId="0" fontId="0" fillId="3" borderId="0" xfId="0" applyFill="1"/>
    <xf numFmtId="0" fontId="3" fillId="3" borderId="3" xfId="2" applyFont="1" applyFill="1" applyBorder="1" applyAlignment="1">
      <alignment horizontal="left" vertical="center" wrapText="1"/>
    </xf>
    <xf numFmtId="10" fontId="4" fillId="3" borderId="3" xfId="1" applyNumberFormat="1" applyFont="1" applyFill="1" applyBorder="1" applyAlignment="1">
      <alignment horizontal="right" vertical="center" wrapText="1"/>
    </xf>
    <xf numFmtId="0" fontId="3" fillId="3" borderId="2" xfId="2" applyFont="1" applyFill="1" applyBorder="1" applyAlignment="1">
      <alignment horizontal="left" vertical="center" wrapText="1"/>
    </xf>
    <xf numFmtId="10" fontId="4" fillId="3" borderId="2" xfId="1" applyNumberFormat="1" applyFont="1" applyFill="1" applyBorder="1" applyAlignment="1">
      <alignment horizontal="right" vertical="center" wrapText="1"/>
    </xf>
    <xf numFmtId="0" fontId="7" fillId="3" borderId="0" xfId="0" applyFont="1" applyFill="1"/>
    <xf numFmtId="0" fontId="8" fillId="3" borderId="0" xfId="0" applyFont="1" applyFill="1"/>
    <xf numFmtId="0" fontId="9" fillId="3" borderId="0" xfId="0" applyFont="1" applyFill="1"/>
    <xf numFmtId="0" fontId="11" fillId="3" borderId="0" xfId="5" applyFont="1" applyFill="1"/>
    <xf numFmtId="0" fontId="12" fillId="3" borderId="0" xfId="5" quotePrefix="1" applyFont="1" applyFill="1"/>
    <xf numFmtId="0" fontId="13" fillId="3" borderId="0" xfId="0" applyFont="1" applyFill="1" applyAlignment="1">
      <alignment horizontal="left" vertical="center"/>
    </xf>
    <xf numFmtId="0" fontId="14" fillId="3" borderId="0" xfId="0" applyFont="1" applyFill="1" applyAlignment="1">
      <alignment horizontal="left" vertical="center"/>
    </xf>
    <xf numFmtId="0" fontId="15" fillId="3" borderId="0" xfId="0" applyFont="1" applyFill="1" applyAlignment="1">
      <alignment horizontal="left" vertical="center"/>
    </xf>
    <xf numFmtId="10" fontId="4" fillId="3" borderId="5" xfId="1" applyNumberFormat="1" applyFont="1" applyFill="1" applyBorder="1" applyAlignment="1">
      <alignment horizontal="right" vertical="center" wrapText="1"/>
    </xf>
    <xf numFmtId="0" fontId="3" fillId="3" borderId="4" xfId="2" applyFont="1" applyFill="1" applyBorder="1" applyAlignment="1">
      <alignment horizontal="left" vertical="center" wrapText="1"/>
    </xf>
    <xf numFmtId="164" fontId="4" fillId="3" borderId="3" xfId="3" applyNumberFormat="1" applyFont="1" applyFill="1" applyBorder="1" applyAlignment="1">
      <alignment horizontal="right" vertical="center" wrapText="1"/>
    </xf>
    <xf numFmtId="164" fontId="4" fillId="3" borderId="3" xfId="3" applyNumberFormat="1" applyFont="1" applyFill="1" applyBorder="1" applyAlignment="1">
      <alignment horizontal="right" vertical="center"/>
    </xf>
    <xf numFmtId="164" fontId="4" fillId="3" borderId="2" xfId="3" applyNumberFormat="1" applyFont="1" applyFill="1" applyBorder="1" applyAlignment="1">
      <alignment horizontal="right" vertical="center" wrapText="1"/>
    </xf>
    <xf numFmtId="164" fontId="4" fillId="3" borderId="5" xfId="3" applyNumberFormat="1" applyFont="1" applyFill="1" applyBorder="1" applyAlignment="1">
      <alignment horizontal="right" vertical="center" wrapText="1"/>
    </xf>
    <xf numFmtId="165" fontId="4" fillId="3" borderId="3" xfId="4" applyNumberFormat="1" applyFont="1" applyFill="1" applyBorder="1" applyAlignment="1">
      <alignment horizontal="right" vertical="center" wrapText="1"/>
    </xf>
    <xf numFmtId="165" fontId="4" fillId="3" borderId="2" xfId="4" applyNumberFormat="1" applyFont="1" applyFill="1" applyBorder="1" applyAlignment="1">
      <alignment horizontal="right" vertical="center" wrapText="1"/>
    </xf>
    <xf numFmtId="165" fontId="4" fillId="3" borderId="5" xfId="4" applyNumberFormat="1" applyFont="1" applyFill="1" applyBorder="1" applyAlignment="1">
      <alignment horizontal="right" vertical="center" wrapText="1"/>
    </xf>
    <xf numFmtId="0" fontId="18" fillId="3" borderId="0" xfId="5" quotePrefix="1" applyFont="1" applyFill="1"/>
    <xf numFmtId="0" fontId="6" fillId="5" borderId="1" xfId="2" applyFont="1" applyFill="1" applyBorder="1" applyAlignment="1">
      <alignment horizontal="center" vertical="center"/>
    </xf>
    <xf numFmtId="49" fontId="5" fillId="5" borderId="1" xfId="2" applyNumberFormat="1" applyFont="1" applyFill="1" applyBorder="1" applyAlignment="1">
      <alignment horizontal="center" vertical="center" wrapText="1"/>
    </xf>
    <xf numFmtId="0" fontId="6" fillId="5" borderId="1" xfId="2" applyFont="1" applyFill="1" applyBorder="1" applyAlignment="1">
      <alignment horizontal="left" vertical="center"/>
    </xf>
    <xf numFmtId="10" fontId="5" fillId="5" borderId="3" xfId="1" applyNumberFormat="1" applyFont="1" applyFill="1" applyBorder="1" applyAlignment="1">
      <alignment horizontal="center" vertical="center" wrapText="1"/>
    </xf>
    <xf numFmtId="0" fontId="6" fillId="7" borderId="1" xfId="2" applyFont="1" applyFill="1" applyBorder="1" applyAlignment="1">
      <alignment horizontal="left" vertical="center"/>
    </xf>
    <xf numFmtId="10" fontId="5" fillId="7" borderId="3" xfId="1" applyNumberFormat="1" applyFont="1" applyFill="1" applyBorder="1" applyAlignment="1">
      <alignment horizontal="center" vertical="center" wrapText="1"/>
    </xf>
    <xf numFmtId="0" fontId="6" fillId="7" borderId="1" xfId="2" applyFont="1" applyFill="1" applyBorder="1" applyAlignment="1">
      <alignment horizontal="center" vertical="center"/>
    </xf>
    <xf numFmtId="49" fontId="5" fillId="7" borderId="1" xfId="2" applyNumberFormat="1" applyFont="1" applyFill="1" applyBorder="1" applyAlignment="1">
      <alignment horizontal="center" vertical="center" wrapText="1"/>
    </xf>
    <xf numFmtId="164" fontId="5" fillId="7" borderId="4" xfId="2" applyNumberFormat="1" applyFont="1" applyFill="1" applyBorder="1" applyAlignment="1">
      <alignment horizontal="center" vertical="center" wrapText="1"/>
    </xf>
    <xf numFmtId="49" fontId="5" fillId="5" borderId="6" xfId="2" applyNumberFormat="1" applyFont="1" applyFill="1" applyBorder="1" applyAlignment="1">
      <alignment horizontal="center" vertical="center" wrapText="1"/>
    </xf>
    <xf numFmtId="0" fontId="6" fillId="5" borderId="2" xfId="2" applyFont="1" applyFill="1" applyBorder="1" applyAlignment="1">
      <alignment horizontal="left" vertical="center"/>
    </xf>
    <xf numFmtId="10" fontId="5" fillId="5" borderId="1" xfId="1" applyNumberFormat="1" applyFont="1" applyFill="1" applyBorder="1" applyAlignment="1">
      <alignment horizontal="center" vertical="center" wrapText="1"/>
    </xf>
    <xf numFmtId="164" fontId="5" fillId="5" borderId="4" xfId="2" applyNumberFormat="1" applyFont="1" applyFill="1" applyBorder="1" applyAlignment="1">
      <alignment horizontal="center" vertical="center" wrapText="1"/>
    </xf>
    <xf numFmtId="164" fontId="4" fillId="3" borderId="7" xfId="3" applyNumberFormat="1" applyFont="1" applyFill="1" applyBorder="1" applyAlignment="1">
      <alignment horizontal="right" vertical="center" wrapText="1"/>
    </xf>
    <xf numFmtId="164" fontId="4" fillId="3" borderId="8" xfId="3" applyNumberFormat="1" applyFont="1" applyFill="1" applyBorder="1" applyAlignment="1">
      <alignment horizontal="right" vertical="center" wrapText="1"/>
    </xf>
    <xf numFmtId="165" fontId="5" fillId="5" borderId="1" xfId="4" applyNumberFormat="1" applyFont="1" applyFill="1" applyBorder="1" applyAlignment="1">
      <alignment horizontal="center" vertical="center" wrapText="1"/>
    </xf>
    <xf numFmtId="165" fontId="5" fillId="5" borderId="3" xfId="4" applyNumberFormat="1" applyFont="1" applyFill="1" applyBorder="1" applyAlignment="1">
      <alignment horizontal="center" vertical="center" wrapText="1"/>
    </xf>
    <xf numFmtId="165" fontId="5" fillId="5" borderId="7" xfId="4" applyNumberFormat="1" applyFont="1" applyFill="1" applyBorder="1" applyAlignment="1">
      <alignment horizontal="center" vertical="center" wrapText="1"/>
    </xf>
    <xf numFmtId="165" fontId="4" fillId="3" borderId="9" xfId="4" applyNumberFormat="1" applyFont="1" applyFill="1" applyBorder="1" applyAlignment="1">
      <alignment horizontal="right" vertical="center" wrapText="1"/>
    </xf>
    <xf numFmtId="49" fontId="5" fillId="5" borderId="10" xfId="2" applyNumberFormat="1" applyFont="1" applyFill="1" applyBorder="1" applyAlignment="1">
      <alignment horizontal="center" vertical="center" wrapText="1"/>
    </xf>
    <xf numFmtId="10" fontId="5" fillId="5" borderId="10" xfId="1" applyNumberFormat="1" applyFont="1" applyFill="1" applyBorder="1" applyAlignment="1">
      <alignment horizontal="center" vertical="center" wrapText="1"/>
    </xf>
    <xf numFmtId="10" fontId="5" fillId="5" borderId="9" xfId="1" applyNumberFormat="1" applyFont="1" applyFill="1" applyBorder="1" applyAlignment="1">
      <alignment horizontal="center" vertical="center" wrapText="1"/>
    </xf>
    <xf numFmtId="10" fontId="4" fillId="3" borderId="9" xfId="1" applyNumberFormat="1" applyFont="1" applyFill="1" applyBorder="1" applyAlignment="1">
      <alignment horizontal="right" vertical="center" wrapText="1"/>
    </xf>
    <xf numFmtId="10" fontId="5" fillId="7" borderId="9" xfId="1" applyNumberFormat="1" applyFont="1" applyFill="1" applyBorder="1" applyAlignment="1">
      <alignment horizontal="center" vertical="center" wrapText="1"/>
    </xf>
    <xf numFmtId="10" fontId="4" fillId="3" borderId="11" xfId="1" applyNumberFormat="1" applyFont="1" applyFill="1" applyBorder="1" applyAlignment="1">
      <alignment horizontal="right" vertical="center" wrapText="1"/>
    </xf>
    <xf numFmtId="164" fontId="5" fillId="5"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wrapText="1"/>
    </xf>
    <xf numFmtId="164" fontId="4" fillId="3" borderId="11" xfId="3" applyNumberFormat="1" applyFont="1" applyFill="1" applyBorder="1" applyAlignment="1">
      <alignment horizontal="right" vertical="center" wrapText="1"/>
    </xf>
    <xf numFmtId="165" fontId="5" fillId="5" borderId="10" xfId="4" applyNumberFormat="1" applyFont="1" applyFill="1" applyBorder="1" applyAlignment="1">
      <alignment horizontal="center" vertical="center" wrapText="1"/>
    </xf>
    <xf numFmtId="165" fontId="5" fillId="5" borderId="9" xfId="4" applyNumberFormat="1" applyFont="1" applyFill="1" applyBorder="1" applyAlignment="1">
      <alignment horizontal="center" vertical="center" wrapText="1"/>
    </xf>
    <xf numFmtId="165" fontId="4" fillId="3" borderId="11" xfId="4" applyNumberFormat="1" applyFont="1" applyFill="1" applyBorder="1" applyAlignment="1">
      <alignment horizontal="right" vertical="center" wrapText="1"/>
    </xf>
    <xf numFmtId="0" fontId="21" fillId="3" borderId="0" xfId="0" applyFont="1" applyFill="1"/>
    <xf numFmtId="9" fontId="0" fillId="3" borderId="0" xfId="1" applyFont="1" applyFill="1"/>
    <xf numFmtId="166" fontId="0" fillId="3" borderId="0" xfId="1" applyNumberFormat="1" applyFont="1" applyFill="1"/>
    <xf numFmtId="164" fontId="4" fillId="3" borderId="0" xfId="3" applyNumberFormat="1" applyFont="1" applyFill="1" applyBorder="1" applyAlignment="1">
      <alignment horizontal="right" vertical="center" wrapText="1"/>
    </xf>
    <xf numFmtId="10" fontId="4" fillId="3" borderId="0" xfId="1" applyNumberFormat="1" applyFont="1" applyFill="1" applyBorder="1" applyAlignment="1">
      <alignment horizontal="right" vertical="center" wrapText="1"/>
    </xf>
    <xf numFmtId="164" fontId="5" fillId="3" borderId="3" xfId="2" applyNumberFormat="1" applyFont="1" applyFill="1" applyBorder="1" applyAlignment="1">
      <alignment horizontal="center" vertical="center" wrapText="1"/>
    </xf>
    <xf numFmtId="10" fontId="5" fillId="5" borderId="11" xfId="1" applyNumberFormat="1" applyFont="1" applyFill="1" applyBorder="1" applyAlignment="1">
      <alignment horizontal="center" vertical="center" wrapText="1"/>
    </xf>
    <xf numFmtId="43" fontId="4" fillId="3" borderId="3" xfId="3" applyFont="1" applyFill="1" applyBorder="1" applyAlignment="1">
      <alignment horizontal="right" vertical="center" wrapText="1"/>
    </xf>
    <xf numFmtId="165" fontId="4" fillId="3" borderId="15" xfId="4" applyNumberFormat="1" applyFont="1" applyFill="1" applyBorder="1" applyAlignment="1">
      <alignment horizontal="right" vertical="center" wrapText="1"/>
    </xf>
    <xf numFmtId="165" fontId="4" fillId="3" borderId="0" xfId="4" applyNumberFormat="1" applyFont="1" applyFill="1" applyBorder="1" applyAlignment="1">
      <alignment horizontal="right" vertical="center" wrapText="1"/>
    </xf>
    <xf numFmtId="49" fontId="5" fillId="5" borderId="14" xfId="2" applyNumberFormat="1" applyFont="1" applyFill="1" applyBorder="1" applyAlignment="1">
      <alignment horizontal="center" vertical="center" wrapText="1"/>
    </xf>
    <xf numFmtId="164" fontId="4" fillId="3" borderId="13" xfId="3" applyNumberFormat="1" applyFont="1" applyFill="1" applyBorder="1" applyAlignment="1">
      <alignment horizontal="right" vertical="center" wrapText="1"/>
    </xf>
    <xf numFmtId="17" fontId="5" fillId="6" borderId="17" xfId="2" applyNumberFormat="1" applyFont="1" applyFill="1" applyBorder="1" applyAlignment="1">
      <alignment horizontal="center" vertical="center" wrapText="1"/>
    </xf>
    <xf numFmtId="164" fontId="4" fillId="3" borderId="15" xfId="3" applyNumberFormat="1" applyFont="1" applyFill="1" applyBorder="1" applyAlignment="1">
      <alignment horizontal="right" vertical="center" wrapText="1"/>
    </xf>
    <xf numFmtId="165" fontId="5" fillId="6" borderId="17" xfId="4" applyNumberFormat="1" applyFont="1" applyFill="1" applyBorder="1" applyAlignment="1">
      <alignment horizontal="center" vertical="center" wrapText="1"/>
    </xf>
    <xf numFmtId="165" fontId="4" fillId="3" borderId="18" xfId="4" applyNumberFormat="1" applyFont="1" applyFill="1" applyBorder="1" applyAlignment="1">
      <alignment horizontal="right" vertical="center" wrapText="1"/>
    </xf>
    <xf numFmtId="10" fontId="5" fillId="5" borderId="2" xfId="1" applyNumberFormat="1" applyFont="1" applyFill="1" applyBorder="1" applyAlignment="1">
      <alignment horizontal="center" vertical="center" wrapText="1"/>
    </xf>
    <xf numFmtId="43" fontId="4" fillId="3" borderId="7" xfId="3" applyFont="1" applyFill="1" applyBorder="1" applyAlignment="1">
      <alignment horizontal="right" vertical="center" wrapText="1"/>
    </xf>
    <xf numFmtId="164" fontId="5" fillId="6" borderId="16" xfId="2" applyNumberFormat="1" applyFont="1" applyFill="1" applyBorder="1" applyAlignment="1">
      <alignment horizontal="center" vertical="center" wrapText="1"/>
    </xf>
    <xf numFmtId="164" fontId="4" fillId="3" borderId="18" xfId="3" applyNumberFormat="1" applyFont="1" applyFill="1" applyBorder="1" applyAlignment="1">
      <alignment horizontal="right" vertical="center" wrapText="1"/>
    </xf>
    <xf numFmtId="164" fontId="4" fillId="3" borderId="15" xfId="3" applyNumberFormat="1" applyFont="1" applyFill="1" applyBorder="1" applyAlignment="1">
      <alignment horizontal="right" vertical="center"/>
    </xf>
    <xf numFmtId="164" fontId="4" fillId="3" borderId="18" xfId="3" applyNumberFormat="1" applyFont="1" applyFill="1" applyBorder="1" applyAlignment="1">
      <alignment horizontal="right" vertical="center"/>
    </xf>
    <xf numFmtId="165" fontId="5" fillId="6" borderId="15" xfId="4" applyNumberFormat="1" applyFont="1" applyFill="1" applyBorder="1" applyAlignment="1">
      <alignment horizontal="center" vertical="center" wrapText="1"/>
    </xf>
    <xf numFmtId="165" fontId="4" fillId="3" borderId="15" xfId="4" applyNumberFormat="1" applyFont="1" applyFill="1" applyBorder="1" applyAlignment="1">
      <alignment horizontal="right" vertical="center"/>
    </xf>
    <xf numFmtId="165" fontId="4" fillId="3" borderId="18" xfId="4" applyNumberFormat="1" applyFont="1" applyFill="1" applyBorder="1" applyAlignment="1">
      <alignment horizontal="right" vertical="center"/>
    </xf>
    <xf numFmtId="165" fontId="5" fillId="6" borderId="16" xfId="4" applyNumberFormat="1" applyFont="1" applyFill="1" applyBorder="1" applyAlignment="1">
      <alignment horizontal="center" vertical="center" wrapText="1"/>
    </xf>
    <xf numFmtId="43" fontId="4" fillId="3" borderId="15" xfId="3" applyFont="1" applyFill="1" applyBorder="1" applyAlignment="1">
      <alignment horizontal="right" vertical="center" wrapText="1"/>
    </xf>
    <xf numFmtId="17" fontId="5" fillId="6" borderId="1" xfId="2" applyNumberFormat="1" applyFont="1" applyFill="1" applyBorder="1" applyAlignment="1">
      <alignment horizontal="center" vertical="center" wrapText="1"/>
    </xf>
    <xf numFmtId="0" fontId="3" fillId="3" borderId="20" xfId="2" applyFont="1" applyFill="1" applyBorder="1" applyAlignment="1">
      <alignment horizontal="left" vertical="center" wrapText="1"/>
    </xf>
    <xf numFmtId="164" fontId="4" fillId="3" borderId="20" xfId="3" applyNumberFormat="1" applyFont="1" applyFill="1" applyBorder="1" applyAlignment="1">
      <alignment horizontal="right" vertical="center" wrapText="1"/>
    </xf>
    <xf numFmtId="0" fontId="3" fillId="3" borderId="19" xfId="2" applyFont="1" applyFill="1" applyBorder="1" applyAlignment="1">
      <alignment horizontal="left" vertical="center" wrapText="1"/>
    </xf>
    <xf numFmtId="164" fontId="4" fillId="3" borderId="19" xfId="3" applyNumberFormat="1" applyFont="1" applyFill="1" applyBorder="1" applyAlignment="1">
      <alignment horizontal="right" vertical="center" wrapText="1"/>
    </xf>
    <xf numFmtId="17" fontId="5" fillId="2" borderId="10" xfId="2" applyNumberFormat="1" applyFont="1" applyFill="1" applyBorder="1" applyAlignment="1">
      <alignment horizontal="center" vertical="center" wrapText="1"/>
    </xf>
    <xf numFmtId="164" fontId="5" fillId="2" borderId="12" xfId="2" applyNumberFormat="1" applyFont="1" applyFill="1" applyBorder="1" applyAlignment="1">
      <alignment horizontal="center" vertical="center" wrapText="1"/>
    </xf>
    <xf numFmtId="164" fontId="4" fillId="3" borderId="9" xfId="3" applyNumberFormat="1" applyFont="1" applyFill="1" applyBorder="1" applyAlignment="1">
      <alignment horizontal="right" vertical="center"/>
    </xf>
    <xf numFmtId="164" fontId="4" fillId="3" borderId="11" xfId="3" applyNumberFormat="1" applyFont="1" applyFill="1" applyBorder="1" applyAlignment="1">
      <alignment horizontal="right" vertical="center"/>
    </xf>
    <xf numFmtId="0" fontId="3" fillId="3" borderId="22" xfId="2" applyFont="1" applyFill="1" applyBorder="1" applyAlignment="1">
      <alignment horizontal="left" vertical="center" wrapText="1"/>
    </xf>
    <xf numFmtId="10" fontId="4" fillId="3" borderId="22" xfId="1" applyNumberFormat="1" applyFont="1" applyFill="1" applyBorder="1" applyAlignment="1">
      <alignment horizontal="right" vertical="center" wrapText="1"/>
    </xf>
    <xf numFmtId="0" fontId="3" fillId="3" borderId="21" xfId="2" applyFont="1" applyFill="1" applyBorder="1" applyAlignment="1">
      <alignment horizontal="left" vertical="center" wrapText="1"/>
    </xf>
    <xf numFmtId="164" fontId="4" fillId="3" borderId="21" xfId="3" applyNumberFormat="1" applyFont="1" applyFill="1" applyBorder="1" applyAlignment="1">
      <alignment horizontal="right" vertical="center" wrapText="1"/>
    </xf>
    <xf numFmtId="10" fontId="4" fillId="3" borderId="23" xfId="1" applyNumberFormat="1" applyFont="1" applyFill="1" applyBorder="1" applyAlignment="1">
      <alignment horizontal="right" vertical="center" wrapText="1"/>
    </xf>
    <xf numFmtId="10" fontId="4" fillId="3" borderId="24" xfId="1" applyNumberFormat="1" applyFont="1" applyFill="1" applyBorder="1" applyAlignment="1">
      <alignment horizontal="right" vertical="center" wrapText="1"/>
    </xf>
    <xf numFmtId="0" fontId="5" fillId="6" borderId="1" xfId="2" applyFont="1" applyFill="1" applyBorder="1" applyAlignment="1">
      <alignment horizontal="center" vertical="center" wrapText="1"/>
    </xf>
    <xf numFmtId="10" fontId="4" fillId="8" borderId="3" xfId="1" applyNumberFormat="1" applyFont="1" applyFill="1" applyBorder="1" applyAlignment="1">
      <alignment horizontal="right" vertical="center" wrapText="1"/>
    </xf>
    <xf numFmtId="10" fontId="4" fillId="8" borderId="2" xfId="1" applyNumberFormat="1" applyFont="1" applyFill="1" applyBorder="1" applyAlignment="1">
      <alignment horizontal="right" vertical="center" wrapText="1"/>
    </xf>
    <xf numFmtId="10" fontId="5" fillId="6" borderId="1" xfId="1" applyNumberFormat="1" applyFont="1" applyFill="1" applyBorder="1" applyAlignment="1">
      <alignment horizontal="center" vertical="center" wrapText="1"/>
    </xf>
    <xf numFmtId="164" fontId="4" fillId="3" borderId="25" xfId="3" applyNumberFormat="1" applyFont="1" applyFill="1" applyBorder="1" applyAlignment="1">
      <alignment horizontal="right" vertical="center" wrapText="1"/>
    </xf>
    <xf numFmtId="10" fontId="5" fillId="6" borderId="17" xfId="1" applyNumberFormat="1" applyFont="1" applyFill="1" applyBorder="1" applyAlignment="1">
      <alignment horizontal="center" vertical="center" wrapText="1"/>
    </xf>
    <xf numFmtId="10" fontId="4" fillId="3" borderId="15" xfId="1" applyNumberFormat="1" applyFont="1" applyFill="1" applyBorder="1" applyAlignment="1">
      <alignment horizontal="right" vertical="center" wrapText="1"/>
    </xf>
    <xf numFmtId="10" fontId="5" fillId="6" borderId="15" xfId="1" applyNumberFormat="1" applyFont="1" applyFill="1" applyBorder="1" applyAlignment="1">
      <alignment horizontal="center" vertical="center" wrapText="1"/>
    </xf>
    <xf numFmtId="10" fontId="5" fillId="6" borderId="3" xfId="1" applyNumberFormat="1" applyFont="1" applyFill="1" applyBorder="1" applyAlignment="1">
      <alignment horizontal="center" vertical="center" wrapText="1"/>
    </xf>
    <xf numFmtId="10" fontId="4" fillId="3" borderId="18" xfId="1" applyNumberFormat="1" applyFont="1" applyFill="1" applyBorder="1" applyAlignment="1">
      <alignment horizontal="right" vertical="center" wrapText="1"/>
    </xf>
    <xf numFmtId="164" fontId="5" fillId="6" borderId="4" xfId="2" applyNumberFormat="1" applyFont="1" applyFill="1" applyBorder="1" applyAlignment="1">
      <alignment horizontal="center" vertical="center" wrapText="1"/>
    </xf>
    <xf numFmtId="164" fontId="5" fillId="6" borderId="1" xfId="2" applyNumberFormat="1" applyFont="1" applyFill="1" applyBorder="1" applyAlignment="1">
      <alignment horizontal="center" vertical="center" wrapText="1"/>
    </xf>
    <xf numFmtId="165" fontId="5" fillId="6" borderId="1" xfId="4" applyNumberFormat="1" applyFont="1" applyFill="1" applyBorder="1" applyAlignment="1">
      <alignment horizontal="center" vertical="center" wrapText="1"/>
    </xf>
    <xf numFmtId="165" fontId="5" fillId="6" borderId="3" xfId="4" applyNumberFormat="1" applyFont="1" applyFill="1" applyBorder="1" applyAlignment="1">
      <alignment horizontal="center" vertical="center" wrapText="1"/>
    </xf>
    <xf numFmtId="165" fontId="4" fillId="3" borderId="3" xfId="4" applyNumberFormat="1" applyFont="1" applyFill="1" applyBorder="1" applyAlignment="1">
      <alignment horizontal="right" vertical="center"/>
    </xf>
    <xf numFmtId="165" fontId="5" fillId="6" borderId="4" xfId="4" applyNumberFormat="1" applyFont="1" applyFill="1" applyBorder="1" applyAlignment="1">
      <alignment horizontal="center" vertical="center" wrapText="1"/>
    </xf>
    <xf numFmtId="165" fontId="4" fillId="3" borderId="7" xfId="4" applyNumberFormat="1" applyFont="1" applyFill="1" applyBorder="1" applyAlignment="1">
      <alignment horizontal="right" vertical="center" wrapText="1"/>
    </xf>
    <xf numFmtId="165" fontId="4" fillId="3" borderId="8" xfId="4" applyNumberFormat="1" applyFont="1" applyFill="1" applyBorder="1" applyAlignment="1">
      <alignment horizontal="right" vertical="center" wrapText="1"/>
    </xf>
    <xf numFmtId="164" fontId="0" fillId="3" borderId="0" xfId="0" applyNumberFormat="1" applyFill="1"/>
    <xf numFmtId="0" fontId="0" fillId="3" borderId="19" xfId="0" applyFill="1" applyBorder="1"/>
    <xf numFmtId="164" fontId="4" fillId="3" borderId="26" xfId="3" applyNumberFormat="1" applyFont="1" applyFill="1" applyBorder="1" applyAlignment="1">
      <alignment horizontal="right" vertical="center" wrapText="1"/>
    </xf>
    <xf numFmtId="164" fontId="4" fillId="3" borderId="27" xfId="3" applyNumberFormat="1" applyFont="1" applyFill="1" applyBorder="1" applyAlignment="1">
      <alignment horizontal="right" vertical="center" wrapText="1"/>
    </xf>
    <xf numFmtId="164" fontId="5" fillId="2" borderId="4" xfId="2" applyNumberFormat="1" applyFont="1" applyFill="1" applyBorder="1" applyAlignment="1">
      <alignment horizontal="center" vertical="center" wrapText="1"/>
    </xf>
    <xf numFmtId="17" fontId="5" fillId="6" borderId="28" xfId="2" applyNumberFormat="1" applyFont="1" applyFill="1" applyBorder="1" applyAlignment="1">
      <alignment horizontal="center" vertical="center" wrapText="1"/>
    </xf>
    <xf numFmtId="165" fontId="5" fillId="6" borderId="28" xfId="4" applyNumberFormat="1" applyFont="1" applyFill="1" applyBorder="1" applyAlignment="1">
      <alignment horizontal="center" vertical="center" wrapText="1"/>
    </xf>
    <xf numFmtId="165" fontId="4" fillId="3" borderId="29" xfId="4" applyNumberFormat="1" applyFont="1" applyFill="1" applyBorder="1" applyAlignment="1">
      <alignment horizontal="right" vertical="center" wrapText="1"/>
    </xf>
    <xf numFmtId="165" fontId="4" fillId="3" borderId="30" xfId="4" applyNumberFormat="1" applyFont="1" applyFill="1" applyBorder="1" applyAlignment="1">
      <alignment horizontal="right" vertical="center" wrapText="1"/>
    </xf>
    <xf numFmtId="165" fontId="4" fillId="3" borderId="31" xfId="4" applyNumberFormat="1" applyFont="1" applyFill="1" applyBorder="1" applyAlignment="1">
      <alignment horizontal="right" vertical="center" wrapText="1"/>
    </xf>
    <xf numFmtId="164" fontId="4" fillId="3" borderId="29" xfId="3" applyNumberFormat="1" applyFont="1" applyFill="1" applyBorder="1" applyAlignment="1">
      <alignment horizontal="right" vertical="center" wrapText="1"/>
    </xf>
    <xf numFmtId="0" fontId="15" fillId="4" borderId="0" xfId="0" applyFont="1" applyFill="1" applyAlignment="1">
      <alignment horizontal="left" vertical="center"/>
    </xf>
    <xf numFmtId="0" fontId="13" fillId="3" borderId="0" xfId="5" quotePrefix="1" applyFont="1" applyFill="1" applyAlignment="1">
      <alignment horizontal="left" vertical="center" wrapText="1"/>
    </xf>
    <xf numFmtId="0" fontId="13" fillId="3" borderId="0" xfId="5" quotePrefix="1" applyFont="1" applyFill="1" applyAlignment="1">
      <alignment vertical="center" wrapText="1"/>
    </xf>
    <xf numFmtId="0" fontId="13" fillId="3" borderId="0" xfId="5" quotePrefix="1" applyFont="1" applyFill="1" applyAlignment="1">
      <alignment vertical="center"/>
    </xf>
    <xf numFmtId="0" fontId="13" fillId="3" borderId="0" xfId="5" quotePrefix="1" applyFont="1" applyFill="1" applyAlignment="1">
      <alignment horizontal="left" vertical="top" wrapText="1"/>
    </xf>
    <xf numFmtId="0" fontId="13" fillId="3" borderId="0" xfId="5" quotePrefix="1" applyFont="1" applyFill="1" applyAlignment="1">
      <alignment horizontal="left" vertical="top"/>
    </xf>
  </cellXfs>
  <cellStyles count="7">
    <cellStyle name="Hipervínculo" xfId="5" builtinId="8"/>
    <cellStyle name="Millares" xfId="3" builtinId="3"/>
    <cellStyle name="Moneda" xfId="4" builtinId="4"/>
    <cellStyle name="Moneda 2" xfId="6" xr:uid="{AD7A8988-29F7-49EB-94FC-8CBCF4E459D7}"/>
    <cellStyle name="Normal" xfId="0" builtinId="0"/>
    <cellStyle name="Normal_Hoja1" xfId="2" xr:uid="{00000000-0005-0000-0000-000004000000}"/>
    <cellStyle name="Porcentaje" xfId="1" builtinId="5"/>
  </cellStyles>
  <dxfs count="0"/>
  <tableStyles count="0" defaultTableStyle="TableStyleMedium2" defaultPivotStyle="PivotStyleLight16"/>
  <colors>
    <mruColors>
      <color rgb="FF5C8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9525</xdr:colOff>
      <xdr:row>0</xdr:row>
      <xdr:rowOff>9526</xdr:rowOff>
    </xdr:from>
    <xdr:to>
      <xdr:col>14</xdr:col>
      <xdr:colOff>2241</xdr:colOff>
      <xdr:row>27</xdr:row>
      <xdr:rowOff>89647</xdr:rowOff>
    </xdr:to>
    <xdr:sp macro="" textlink="">
      <xdr:nvSpPr>
        <xdr:cNvPr id="4" name="CuadroTexto 3">
          <a:extLst>
            <a:ext uri="{FF2B5EF4-FFF2-40B4-BE49-F238E27FC236}">
              <a16:creationId xmlns:a16="http://schemas.microsoft.com/office/drawing/2014/main" id="{00000000-0008-0000-0000-000004000000}"/>
            </a:ext>
          </a:extLst>
        </xdr:cNvPr>
        <xdr:cNvSpPr txBox="1"/>
      </xdr:nvSpPr>
      <xdr:spPr>
        <a:xfrm>
          <a:off x="334496" y="9526"/>
          <a:ext cx="10044392" cy="5223621"/>
        </a:xfrm>
        <a:prstGeom prst="rect">
          <a:avLst/>
        </a:prstGeom>
        <a:solidFill>
          <a:srgbClr val="00B0F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AR" sz="1100"/>
        </a:p>
      </xdr:txBody>
    </xdr:sp>
    <xdr:clientData/>
  </xdr:twoCellAnchor>
  <xdr:twoCellAnchor>
    <xdr:from>
      <xdr:col>2</xdr:col>
      <xdr:colOff>123825</xdr:colOff>
      <xdr:row>0</xdr:row>
      <xdr:rowOff>1</xdr:rowOff>
    </xdr:from>
    <xdr:to>
      <xdr:col>11</xdr:col>
      <xdr:colOff>202924</xdr:colOff>
      <xdr:row>24</xdr:row>
      <xdr:rowOff>55495</xdr:rowOff>
    </xdr:to>
    <xdr:sp macro="" textlink="">
      <xdr:nvSpPr>
        <xdr:cNvPr id="5" name="2 CuadroTexto">
          <a:extLst>
            <a:ext uri="{FF2B5EF4-FFF2-40B4-BE49-F238E27FC236}">
              <a16:creationId xmlns:a16="http://schemas.microsoft.com/office/drawing/2014/main" id="{00000000-0008-0000-0000-000005000000}"/>
            </a:ext>
          </a:extLst>
        </xdr:cNvPr>
        <xdr:cNvSpPr txBox="1"/>
      </xdr:nvSpPr>
      <xdr:spPr>
        <a:xfrm>
          <a:off x="962025" y="1"/>
          <a:ext cx="7622899" cy="46274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AR" sz="3600">
              <a:solidFill>
                <a:schemeClr val="bg1"/>
              </a:solidFill>
              <a:latin typeface="Arial" panose="020B0604020202020204" pitchFamily="34" charset="0"/>
              <a:cs typeface="Arial" panose="020B0604020202020204" pitchFamily="34" charset="0"/>
            </a:rPr>
            <a:t>INFORME SOBRE</a:t>
          </a:r>
          <a:r>
            <a:rPr lang="es-AR" sz="3600" baseline="0">
              <a:solidFill>
                <a:schemeClr val="bg1"/>
              </a:solidFill>
              <a:latin typeface="Arial" panose="020B0604020202020204" pitchFamily="34" charset="0"/>
              <a:cs typeface="Arial" panose="020B0604020202020204" pitchFamily="34" charset="0"/>
            </a:rPr>
            <a:t> ACTIVOS</a:t>
          </a:r>
          <a:endParaRPr lang="es-AR" sz="3600">
            <a:solidFill>
              <a:schemeClr val="bg1"/>
            </a:solidFill>
            <a:latin typeface="Arial" panose="020B0604020202020204" pitchFamily="34" charset="0"/>
            <a:cs typeface="Arial" panose="020B0604020202020204" pitchFamily="34" charset="0"/>
          </a:endParaRPr>
        </a:p>
        <a:p>
          <a:pPr algn="ctr"/>
          <a:endParaRPr lang="es-AR" sz="3600" baseline="0">
            <a:solidFill>
              <a:schemeClr val="bg1"/>
            </a:solidFill>
            <a:latin typeface="Arial" panose="020B0604020202020204" pitchFamily="34" charset="0"/>
            <a:cs typeface="Arial" panose="020B0604020202020204" pitchFamily="34" charset="0"/>
          </a:endParaRPr>
        </a:p>
        <a:p>
          <a:pPr algn="ctr"/>
          <a:r>
            <a:rPr lang="es-AR" sz="2000" baseline="0">
              <a:solidFill>
                <a:schemeClr val="bg1"/>
              </a:solidFill>
              <a:latin typeface="Arial" panose="020B0604020202020204" pitchFamily="34" charset="0"/>
              <a:cs typeface="Arial" panose="020B0604020202020204" pitchFamily="34" charset="0"/>
            </a:rPr>
            <a:t>Municipios y Comunas de la Provincia de Córdoba</a:t>
          </a:r>
        </a:p>
        <a:p>
          <a:pPr algn="ctr"/>
          <a:br>
            <a:rPr lang="es-AR" sz="3600" baseline="0">
              <a:solidFill>
                <a:schemeClr val="bg1"/>
              </a:solidFill>
              <a:latin typeface="Arial" panose="020B0604020202020204" pitchFamily="34" charset="0"/>
              <a:cs typeface="Arial" panose="020B0604020202020204" pitchFamily="34" charset="0"/>
            </a:rPr>
          </a:br>
          <a:r>
            <a:rPr lang="es-AR" sz="2400" baseline="0">
              <a:solidFill>
                <a:schemeClr val="bg1"/>
              </a:solidFill>
              <a:latin typeface="Arial" panose="020B0604020202020204" pitchFamily="34" charset="0"/>
              <a:cs typeface="Arial" panose="020B0604020202020204" pitchFamily="34" charset="0"/>
            </a:rPr>
            <a:t>Años 2015-2025</a:t>
          </a:r>
          <a:endParaRPr lang="es-AR" sz="2400">
            <a:solidFill>
              <a:schemeClr val="bg1"/>
            </a:solidFill>
            <a:latin typeface="Arial" panose="020B0604020202020204" pitchFamily="34" charset="0"/>
            <a:cs typeface="Arial" panose="020B0604020202020204" pitchFamily="34" charset="0"/>
          </a:endParaRPr>
        </a:p>
      </xdr:txBody>
    </xdr:sp>
    <xdr:clientData/>
  </xdr:twoCellAnchor>
  <xdr:twoCellAnchor>
    <xdr:from>
      <xdr:col>0</xdr:col>
      <xdr:colOff>283779</xdr:colOff>
      <xdr:row>27</xdr:row>
      <xdr:rowOff>125506</xdr:rowOff>
    </xdr:from>
    <xdr:to>
      <xdr:col>13</xdr:col>
      <xdr:colOff>418005</xdr:colOff>
      <xdr:row>32</xdr:row>
      <xdr:rowOff>178676</xdr:rowOff>
    </xdr:to>
    <xdr:sp macro="" textlink="">
      <xdr:nvSpPr>
        <xdr:cNvPr id="6" name="Rectángulo 5">
          <a:extLst>
            <a:ext uri="{FF2B5EF4-FFF2-40B4-BE49-F238E27FC236}">
              <a16:creationId xmlns:a16="http://schemas.microsoft.com/office/drawing/2014/main" id="{00000000-0008-0000-0000-000006000000}"/>
            </a:ext>
          </a:extLst>
        </xdr:cNvPr>
        <xdr:cNvSpPr/>
      </xdr:nvSpPr>
      <xdr:spPr>
        <a:xfrm>
          <a:off x="283779" y="5091644"/>
          <a:ext cx="9435881" cy="9728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AR" sz="1100"/>
        </a:p>
      </xdr:txBody>
    </xdr:sp>
    <xdr:clientData/>
  </xdr:twoCellAnchor>
  <xdr:twoCellAnchor editAs="oneCell">
    <xdr:from>
      <xdr:col>1</xdr:col>
      <xdr:colOff>42581</xdr:colOff>
      <xdr:row>28</xdr:row>
      <xdr:rowOff>5601</xdr:rowOff>
    </xdr:from>
    <xdr:to>
      <xdr:col>4</xdr:col>
      <xdr:colOff>113739</xdr:colOff>
      <xdr:row>32</xdr:row>
      <xdr:rowOff>110582</xdr:rowOff>
    </xdr:to>
    <xdr:pic>
      <xdr:nvPicPr>
        <xdr:cNvPr id="2" name="Imagen 1">
          <a:extLst>
            <a:ext uri="{FF2B5EF4-FFF2-40B4-BE49-F238E27FC236}">
              <a16:creationId xmlns:a16="http://schemas.microsoft.com/office/drawing/2014/main" id="{97BAB25B-42E0-42EF-BAC2-B59E5A2DF11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517" t="34488" r="4956" b="35641"/>
        <a:stretch/>
      </xdr:blipFill>
      <xdr:spPr bwMode="auto">
        <a:xfrm>
          <a:off x="329452" y="5025836"/>
          <a:ext cx="2437840" cy="822158"/>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8</xdr:col>
      <xdr:colOff>599980</xdr:colOff>
      <xdr:row>27</xdr:row>
      <xdr:rowOff>124944</xdr:rowOff>
    </xdr:from>
    <xdr:to>
      <xdr:col>13</xdr:col>
      <xdr:colOff>409582</xdr:colOff>
      <xdr:row>32</xdr:row>
      <xdr:rowOff>178732</xdr:rowOff>
    </xdr:to>
    <xdr:pic>
      <xdr:nvPicPr>
        <xdr:cNvPr id="3" name="Imagen 2">
          <a:extLst>
            <a:ext uri="{FF2B5EF4-FFF2-40B4-BE49-F238E27FC236}">
              <a16:creationId xmlns:a16="http://schemas.microsoft.com/office/drawing/2014/main" id="{8AB1A206-987D-4A91-ADEE-25831E352A35}"/>
            </a:ext>
          </a:extLst>
        </xdr:cNvPr>
        <xdr:cNvPicPr>
          <a:picLocks noChangeAspect="1"/>
        </xdr:cNvPicPr>
      </xdr:nvPicPr>
      <xdr:blipFill rotWithShape="1">
        <a:blip xmlns:r="http://schemas.openxmlformats.org/officeDocument/2006/relationships" r:embed="rId2"/>
        <a:srcRect l="48399" t="43694" r="30002" b="45055"/>
        <a:stretch/>
      </xdr:blipFill>
      <xdr:spPr bwMode="auto">
        <a:xfrm>
          <a:off x="6409109" y="4965885"/>
          <a:ext cx="3243085" cy="95025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283779</xdr:colOff>
      <xdr:row>27</xdr:row>
      <xdr:rowOff>88124</xdr:rowOff>
    </xdr:from>
    <xdr:to>
      <xdr:col>13</xdr:col>
      <xdr:colOff>427892</xdr:colOff>
      <xdr:row>27</xdr:row>
      <xdr:rowOff>181706</xdr:rowOff>
    </xdr:to>
    <xdr:pic>
      <xdr:nvPicPr>
        <xdr:cNvPr id="10" name="Imagen 9">
          <a:extLst>
            <a:ext uri="{FF2B5EF4-FFF2-40B4-BE49-F238E27FC236}">
              <a16:creationId xmlns:a16="http://schemas.microsoft.com/office/drawing/2014/main" id="{C8910855-6CD7-432C-A77C-979ACEF7C1E2}"/>
            </a:ext>
          </a:extLst>
        </xdr:cNvPr>
        <xdr:cNvPicPr>
          <a:picLocks noChangeAspect="1"/>
        </xdr:cNvPicPr>
      </xdr:nvPicPr>
      <xdr:blipFill rotWithShape="1">
        <a:blip xmlns:r="http://schemas.openxmlformats.org/officeDocument/2006/relationships" r:embed="rId3"/>
        <a:srcRect l="29207" t="93216" r="10478" b="4515"/>
        <a:stretch/>
      </xdr:blipFill>
      <xdr:spPr bwMode="auto">
        <a:xfrm>
          <a:off x="283779" y="4994232"/>
          <a:ext cx="9417067" cy="9358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
  <sheetViews>
    <sheetView tabSelected="1" view="pageBreakPreview" zoomScale="85" zoomScaleNormal="85" zoomScaleSheetLayoutView="85" workbookViewId="0">
      <selection activeCell="B2" sqref="B2"/>
    </sheetView>
  </sheetViews>
  <sheetFormatPr baseColWidth="10" defaultRowHeight="14.4" x14ac:dyDescent="0.3"/>
  <cols>
    <col min="1" max="1" width="4.21875" customWidth="1"/>
    <col min="13" max="13" width="4.109375" customWidth="1"/>
    <col min="14" max="14" width="6.44140625" customWidth="1"/>
  </cols>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K19"/>
  <sheetViews>
    <sheetView view="pageBreakPreview" zoomScale="115" zoomScaleNormal="100" zoomScaleSheetLayoutView="115" workbookViewId="0">
      <selection activeCell="B4" sqref="B4"/>
    </sheetView>
  </sheetViews>
  <sheetFormatPr baseColWidth="10" defaultColWidth="11.33203125" defaultRowHeight="10.199999999999999" x14ac:dyDescent="0.2"/>
  <cols>
    <col min="1" max="1" width="4.21875" style="9" customWidth="1"/>
    <col min="2" max="2" width="2" style="9" customWidth="1"/>
    <col min="3" max="3" width="1.44140625" style="9" customWidth="1"/>
    <col min="4" max="10" width="11.33203125" style="9" customWidth="1"/>
    <col min="11" max="11" width="3" style="9" customWidth="1"/>
    <col min="12" max="16384" width="11.33203125" style="9"/>
  </cols>
  <sheetData>
    <row r="2" spans="2:11" ht="12" x14ac:dyDescent="0.2">
      <c r="B2" s="12" t="s">
        <v>679</v>
      </c>
    </row>
    <row r="3" spans="2:11" ht="12" x14ac:dyDescent="0.2">
      <c r="B3" s="12" t="s">
        <v>663</v>
      </c>
    </row>
    <row r="4" spans="2:11" ht="11.4" x14ac:dyDescent="0.2">
      <c r="B4" s="13" t="s">
        <v>714</v>
      </c>
    </row>
    <row r="5" spans="2:11" ht="11.4" x14ac:dyDescent="0.2">
      <c r="B5" s="13"/>
    </row>
    <row r="6" spans="2:11" x14ac:dyDescent="0.2">
      <c r="B6" s="127" t="s">
        <v>210</v>
      </c>
      <c r="C6" s="127"/>
      <c r="D6" s="127"/>
      <c r="E6" s="127"/>
      <c r="F6" s="127"/>
      <c r="G6" s="127"/>
      <c r="H6" s="127"/>
      <c r="I6" s="127"/>
      <c r="J6" s="127"/>
      <c r="K6" s="127"/>
    </row>
    <row r="7" spans="2:11" x14ac:dyDescent="0.2">
      <c r="B7" s="127"/>
      <c r="C7" s="127"/>
      <c r="D7" s="127"/>
      <c r="E7" s="127"/>
      <c r="F7" s="127"/>
      <c r="G7" s="127"/>
      <c r="H7" s="127"/>
      <c r="I7" s="127"/>
      <c r="J7" s="127"/>
      <c r="K7" s="127"/>
    </row>
    <row r="8" spans="2:11" ht="12" x14ac:dyDescent="0.2">
      <c r="B8" s="14"/>
      <c r="C8" s="14"/>
      <c r="D8" s="14"/>
      <c r="E8" s="14"/>
      <c r="F8" s="14"/>
      <c r="G8" s="14"/>
      <c r="H8" s="14"/>
      <c r="I8" s="14"/>
      <c r="J8" s="14"/>
      <c r="K8" s="14"/>
    </row>
    <row r="9" spans="2:11" ht="12" x14ac:dyDescent="0.25">
      <c r="B9" s="11" t="s">
        <v>211</v>
      </c>
      <c r="D9" s="14"/>
      <c r="E9" s="14"/>
      <c r="F9" s="14"/>
      <c r="G9" s="14"/>
      <c r="H9" s="14"/>
      <c r="I9" s="14"/>
      <c r="J9" s="14"/>
      <c r="K9" s="14"/>
    </row>
    <row r="10" spans="2:11" ht="12" x14ac:dyDescent="0.2">
      <c r="B10" s="14"/>
      <c r="C10" s="14"/>
      <c r="D10" s="14"/>
      <c r="E10" s="14"/>
      <c r="F10" s="14"/>
      <c r="G10" s="14"/>
      <c r="H10" s="14"/>
      <c r="I10" s="14"/>
      <c r="J10" s="14"/>
      <c r="K10" s="14"/>
    </row>
    <row r="11" spans="2:11" ht="12" x14ac:dyDescent="0.25">
      <c r="C11" s="11" t="str">
        <f>+'I. Incrementos remuneración'!B2</f>
        <v>I. Incrementos de remuneraciones en municipios de la Provincia de Córdoba - Años 2015-2025</v>
      </c>
      <c r="D11" s="11"/>
    </row>
    <row r="12" spans="2:11" ht="7.5" customHeight="1" x14ac:dyDescent="0.25">
      <c r="C12" s="11"/>
    </row>
    <row r="13" spans="2:11" ht="12" x14ac:dyDescent="0.25">
      <c r="C13" s="24" t="s">
        <v>710</v>
      </c>
    </row>
    <row r="14" spans="2:11" ht="12" x14ac:dyDescent="0.25">
      <c r="D14" s="11" t="str">
        <f>+'II. Remuneración Imponible'!B2</f>
        <v>II.a. Remuneración imponible promedio en municipios de la Provincia de Córdoba - Años 2015-2025</v>
      </c>
    </row>
    <row r="15" spans="2:11" ht="12" x14ac:dyDescent="0.25">
      <c r="D15" s="11" t="str">
        <f>+'II. Remuneración Imponible'!B314</f>
        <v>II.b. Remuneración imponible promedio en comunas de la Provincia de Córdoba - Años 2015-2025</v>
      </c>
    </row>
    <row r="16" spans="2:11" x14ac:dyDescent="0.2">
      <c r="C16" s="10"/>
    </row>
    <row r="17" spans="3:4" ht="12" x14ac:dyDescent="0.25">
      <c r="C17" s="24" t="s">
        <v>711</v>
      </c>
    </row>
    <row r="18" spans="3:4" ht="12" x14ac:dyDescent="0.25">
      <c r="D18" s="11" t="str">
        <f>+'III. Aportantes'!B2</f>
        <v>III.a. Aportantes de municipios de la Provincia de Córdoba - Años 2015-2025</v>
      </c>
    </row>
    <row r="19" spans="3:4" ht="12" x14ac:dyDescent="0.25">
      <c r="D19" s="11" t="str">
        <f>+'III. Aportantes'!B314</f>
        <v>III.b. Aportantes de comunas de la Provincia de Córdoba - Años 2015-2025</v>
      </c>
    </row>
  </sheetData>
  <mergeCells count="1">
    <mergeCell ref="B6:K7"/>
  </mergeCells>
  <hyperlinks>
    <hyperlink ref="B9" location="Glosario!A1" display="Glosario" xr:uid="{00000000-0004-0000-0100-000001000000}"/>
    <hyperlink ref="D14" location="'II. Salarios'!B2" display="'II. Salarios'!B2" xr:uid="{00000000-0004-0000-0100-000002000000}"/>
    <hyperlink ref="D18" location="'III. Empleo'!B2" display="'III. Empleo'!B2" xr:uid="{00000000-0004-0000-0100-000003000000}"/>
    <hyperlink ref="D15" location="'II. Salarios'!B294" display="'II. Salarios'!B294" xr:uid="{00000000-0004-0000-0100-000004000000}"/>
    <hyperlink ref="D19" location="'III. Empleo'!B294" display="'III. Empleo'!B294" xr:uid="{00000000-0004-0000-0100-000005000000}"/>
    <hyperlink ref="C11" location="'I. Incrementos salarios'!A1" display="'I. Incrementos salarios'!A1" xr:uid="{70B32458-1EDA-4D10-8E81-9A17C0FE400D}"/>
  </hyperlinks>
  <pageMargins left="0.7" right="0.7" top="0.75" bottom="0.75" header="0.3" footer="0.3"/>
  <pageSetup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2:K16"/>
  <sheetViews>
    <sheetView view="pageBreakPreview" zoomScaleNormal="100" zoomScaleSheetLayoutView="100" workbookViewId="0">
      <selection activeCell="B9" sqref="B9:K9"/>
    </sheetView>
  </sheetViews>
  <sheetFormatPr baseColWidth="10" defaultColWidth="6" defaultRowHeight="14.4" x14ac:dyDescent="0.3"/>
  <cols>
    <col min="1" max="1" width="2.44140625" style="2" customWidth="1"/>
    <col min="2" max="11" width="12.21875" style="2" customWidth="1"/>
    <col min="12" max="16384" width="6" style="2"/>
  </cols>
  <sheetData>
    <row r="2" spans="2:11" x14ac:dyDescent="0.3">
      <c r="B2" s="12" t="s">
        <v>679</v>
      </c>
      <c r="C2" s="9"/>
      <c r="D2" s="9"/>
      <c r="E2" s="9"/>
      <c r="F2" s="9"/>
      <c r="G2" s="9"/>
      <c r="H2" s="9"/>
      <c r="I2" s="9"/>
      <c r="J2" s="9"/>
      <c r="K2" s="9"/>
    </row>
    <row r="3" spans="2:11" x14ac:dyDescent="0.3">
      <c r="B3" s="12" t="s">
        <v>663</v>
      </c>
      <c r="C3" s="9"/>
      <c r="D3" s="9"/>
      <c r="E3" s="9"/>
      <c r="F3" s="9"/>
      <c r="G3" s="9"/>
      <c r="H3" s="9"/>
      <c r="I3" s="9"/>
      <c r="J3" s="9"/>
      <c r="K3" s="9"/>
    </row>
    <row r="4" spans="2:11" x14ac:dyDescent="0.3">
      <c r="B4" s="13" t="s">
        <v>714</v>
      </c>
      <c r="C4" s="9"/>
      <c r="D4" s="9"/>
      <c r="E4" s="9"/>
      <c r="F4" s="9"/>
      <c r="G4" s="9"/>
      <c r="H4" s="9"/>
      <c r="I4" s="9"/>
      <c r="J4" s="9"/>
      <c r="K4" s="9"/>
    </row>
    <row r="5" spans="2:11" x14ac:dyDescent="0.3">
      <c r="B5" s="13"/>
      <c r="C5" s="9"/>
      <c r="D5" s="9"/>
      <c r="E5" s="9"/>
      <c r="F5" s="9"/>
      <c r="G5" s="9"/>
      <c r="H5" s="9"/>
      <c r="I5" s="9"/>
      <c r="J5" s="9"/>
      <c r="K5" s="9"/>
    </row>
    <row r="6" spans="2:11" x14ac:dyDescent="0.3">
      <c r="B6" s="127" t="s">
        <v>212</v>
      </c>
      <c r="C6" s="127"/>
      <c r="D6" s="127"/>
      <c r="E6" s="127"/>
      <c r="F6" s="127"/>
      <c r="G6" s="127"/>
      <c r="H6" s="127"/>
      <c r="I6" s="127"/>
      <c r="J6" s="127"/>
      <c r="K6" s="127"/>
    </row>
    <row r="7" spans="2:11" x14ac:dyDescent="0.3">
      <c r="B7" s="127"/>
      <c r="C7" s="127"/>
      <c r="D7" s="127"/>
      <c r="E7" s="127"/>
      <c r="F7" s="127"/>
      <c r="G7" s="127"/>
      <c r="H7" s="127"/>
      <c r="I7" s="127"/>
      <c r="J7" s="127"/>
      <c r="K7" s="127"/>
    </row>
    <row r="9" spans="2:11" ht="21" customHeight="1" x14ac:dyDescent="0.3">
      <c r="B9" s="131" t="s">
        <v>213</v>
      </c>
      <c r="C9" s="132"/>
      <c r="D9" s="132"/>
      <c r="E9" s="132"/>
      <c r="F9" s="132"/>
      <c r="G9" s="132"/>
      <c r="H9" s="132"/>
      <c r="I9" s="132"/>
      <c r="J9" s="132"/>
      <c r="K9" s="132"/>
    </row>
    <row r="10" spans="2:11" ht="21" customHeight="1" x14ac:dyDescent="0.3">
      <c r="B10" s="129" t="s">
        <v>214</v>
      </c>
      <c r="C10" s="129"/>
      <c r="D10" s="129"/>
      <c r="E10" s="129"/>
      <c r="F10" s="129"/>
      <c r="G10" s="129"/>
      <c r="H10" s="129"/>
      <c r="I10" s="129"/>
      <c r="J10" s="129"/>
      <c r="K10" s="129"/>
    </row>
    <row r="11" spans="2:11" ht="39.75" customHeight="1" x14ac:dyDescent="0.3">
      <c r="B11" s="129" t="s">
        <v>700</v>
      </c>
      <c r="C11" s="129"/>
      <c r="D11" s="129"/>
      <c r="E11" s="129"/>
      <c r="F11" s="129"/>
      <c r="G11" s="129"/>
      <c r="H11" s="129"/>
      <c r="I11" s="129"/>
      <c r="J11" s="129"/>
      <c r="K11" s="129"/>
    </row>
    <row r="12" spans="2:11" ht="80.400000000000006" customHeight="1" x14ac:dyDescent="0.3">
      <c r="B12" s="129" t="s">
        <v>705</v>
      </c>
      <c r="C12" s="130"/>
      <c r="D12" s="130"/>
      <c r="E12" s="130"/>
      <c r="F12" s="130"/>
      <c r="G12" s="130"/>
      <c r="H12" s="130"/>
      <c r="I12" s="130"/>
      <c r="J12" s="130"/>
      <c r="K12" s="130"/>
    </row>
    <row r="13" spans="2:11" ht="51" customHeight="1" x14ac:dyDescent="0.3">
      <c r="B13" s="129" t="s">
        <v>706</v>
      </c>
      <c r="C13" s="130"/>
      <c r="D13" s="130"/>
      <c r="E13" s="130"/>
      <c r="F13" s="130"/>
      <c r="G13" s="130"/>
      <c r="H13" s="130"/>
      <c r="I13" s="130"/>
      <c r="J13" s="130"/>
      <c r="K13" s="130"/>
    </row>
    <row r="14" spans="2:11" ht="21" customHeight="1" x14ac:dyDescent="0.3">
      <c r="B14" s="129" t="s">
        <v>654</v>
      </c>
      <c r="C14" s="130"/>
      <c r="D14" s="130"/>
      <c r="E14" s="130"/>
      <c r="F14" s="130"/>
      <c r="G14" s="130"/>
      <c r="H14" s="130"/>
      <c r="I14" s="130"/>
      <c r="J14" s="130"/>
      <c r="K14" s="130"/>
    </row>
    <row r="15" spans="2:11" ht="21" customHeight="1" x14ac:dyDescent="0.3">
      <c r="B15" s="129" t="s">
        <v>691</v>
      </c>
      <c r="C15" s="130"/>
      <c r="D15" s="130"/>
      <c r="E15" s="130"/>
      <c r="F15" s="130"/>
      <c r="G15" s="130"/>
      <c r="H15" s="130"/>
      <c r="I15" s="130"/>
      <c r="J15" s="130"/>
      <c r="K15" s="130"/>
    </row>
    <row r="16" spans="2:11" ht="17.399999999999999" customHeight="1" x14ac:dyDescent="0.3">
      <c r="B16" s="128" t="s">
        <v>661</v>
      </c>
      <c r="C16" s="128"/>
      <c r="D16" s="128"/>
      <c r="E16" s="128"/>
      <c r="F16" s="128"/>
      <c r="G16" s="128"/>
      <c r="H16" s="128"/>
      <c r="I16" s="128"/>
      <c r="J16" s="128"/>
      <c r="K16" s="128"/>
    </row>
  </sheetData>
  <mergeCells count="9">
    <mergeCell ref="B16:K16"/>
    <mergeCell ref="B14:K14"/>
    <mergeCell ref="B13:K13"/>
    <mergeCell ref="B6:K7"/>
    <mergeCell ref="B9:K9"/>
    <mergeCell ref="B10:K10"/>
    <mergeCell ref="B11:K11"/>
    <mergeCell ref="B12:K12"/>
    <mergeCell ref="B15:K15"/>
  </mergeCells>
  <pageMargins left="0.7" right="0.7" top="0.75" bottom="0.75" header="0.3" footer="0.3"/>
  <pageSetup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2:U227"/>
  <sheetViews>
    <sheetView zoomScale="85" zoomScaleNormal="85" workbookViewId="0">
      <pane xSplit="2" ySplit="7" topLeftCell="C8" activePane="bottomRight" state="frozen"/>
      <selection pane="topRight" activeCell="C1" sqref="C1"/>
      <selection pane="bottomLeft" activeCell="A8" sqref="A8"/>
      <selection pane="bottomRight" activeCell="T5" sqref="T5"/>
    </sheetView>
  </sheetViews>
  <sheetFormatPr baseColWidth="10" defaultColWidth="11" defaultRowHeight="14.4" x14ac:dyDescent="0.3"/>
  <cols>
    <col min="1" max="1" width="2.44140625" style="2" customWidth="1"/>
    <col min="2" max="2" width="35.77734375" style="2" customWidth="1"/>
    <col min="3" max="3" width="10.77734375" style="2" customWidth="1"/>
    <col min="4" max="13" width="11" style="2"/>
    <col min="14" max="20" width="11" style="2" customWidth="1"/>
    <col min="21" max="16384" width="11" style="2"/>
  </cols>
  <sheetData>
    <row r="2" spans="2:20" ht="18" x14ac:dyDescent="0.35">
      <c r="B2" s="7" t="s">
        <v>707</v>
      </c>
    </row>
    <row r="3" spans="2:20" x14ac:dyDescent="0.3">
      <c r="B3" s="8" t="s">
        <v>209</v>
      </c>
    </row>
    <row r="5" spans="2:20" ht="16.2" x14ac:dyDescent="0.3">
      <c r="B5" s="25" t="s">
        <v>179</v>
      </c>
      <c r="C5" s="26">
        <v>2015</v>
      </c>
      <c r="D5" s="26" t="s">
        <v>205</v>
      </c>
      <c r="E5" s="26" t="s">
        <v>206</v>
      </c>
      <c r="F5" s="26">
        <v>2018</v>
      </c>
      <c r="G5" s="26" t="s">
        <v>207</v>
      </c>
      <c r="H5" s="44" t="s">
        <v>208</v>
      </c>
      <c r="I5" s="44" t="s">
        <v>655</v>
      </c>
      <c r="J5" s="44" t="s">
        <v>666</v>
      </c>
      <c r="K5" s="44" t="s">
        <v>667</v>
      </c>
      <c r="L5" s="26" t="s">
        <v>681</v>
      </c>
      <c r="M5" s="66" t="s">
        <v>695</v>
      </c>
      <c r="N5" s="68">
        <v>45658</v>
      </c>
      <c r="O5" s="83">
        <v>45689</v>
      </c>
      <c r="P5" s="83">
        <v>45717</v>
      </c>
      <c r="Q5" s="83">
        <v>45748</v>
      </c>
      <c r="R5" s="83">
        <v>45778</v>
      </c>
      <c r="S5" s="83">
        <v>45809</v>
      </c>
      <c r="T5" s="98" t="s">
        <v>712</v>
      </c>
    </row>
    <row r="6" spans="2:20" x14ac:dyDescent="0.3">
      <c r="B6" s="27" t="s">
        <v>653</v>
      </c>
      <c r="C6" s="36">
        <f>+((C7*'Empleo ISS'!C7)+('Empleo ISS'!C17*'I. Incrementos remuneración'!C17)+('I. Incrementos remuneración'!C20*'Empleo ISS'!C20)+('Empleo ISS'!C34*'I. Incrementos remuneración'!C34)+('I. Incrementos remuneración'!C39*'Empleo ISS'!C39)+('Empleo ISS'!C48*'I. Incrementos remuneración'!C48)+('I. Incrementos remuneración'!C57*'Empleo ISS'!C57)+('Empleo ISS'!C60*'I. Incrementos remuneración'!C60)+('I. Incrementos remuneración'!C69*'Empleo ISS'!C69)+('Empleo ISS'!C84*'I. Incrementos remuneración'!C84)+('I. Incrementos remuneración'!C86*'Empleo ISS'!C86)+('Empleo ISS'!C91*'I. Incrementos remuneración'!C91)+('I. Incrementos remuneración'!C106*'Empleo ISS'!C106)+('Empleo ISS'!C126*'I. Incrementos remuneración'!C126)+('I. Incrementos remuneración'!C133*'Empleo ISS'!C133)+('Empleo ISS'!C136*'I. Incrementos remuneración'!C136)+('I. Incrementos remuneración'!C148*'Empleo ISS'!C148)+('Empleo ISS'!C153*'I. Incrementos remuneración'!C153)+('I. Incrementos remuneración'!C156*'Empleo ISS'!C156)+('Empleo ISS'!C183*'I. Incrementos remuneración'!C183)+('I. Incrementos remuneración'!C190*'Empleo ISS'!C190)+('Empleo ISS'!C192*'I. Incrementos remuneración'!C192)+('I. Incrementos remuneración'!C201*'Empleo ISS'!C201)+('Empleo ISS'!C205*'I. Incrementos remuneración'!C205)+('I. Incrementos remuneración'!C208*'Empleo ISS'!C208))/'Empleo ISS'!C6</f>
        <v>0.33975386696858395</v>
      </c>
      <c r="D6" s="36">
        <f>+((D7*'Empleo ISS'!D7)+('Empleo ISS'!D17*'I. Incrementos remuneración'!D17)+('I. Incrementos remuneración'!D20*'Empleo ISS'!D20)+('Empleo ISS'!D34*'I. Incrementos remuneración'!D34)+('I. Incrementos remuneración'!D39*'Empleo ISS'!D39)+('Empleo ISS'!D48*'I. Incrementos remuneración'!D48)+('I. Incrementos remuneración'!D57*'Empleo ISS'!D57)+('Empleo ISS'!D60*'I. Incrementos remuneración'!D60)+('I. Incrementos remuneración'!D69*'Empleo ISS'!D69)+('Empleo ISS'!D84*'I. Incrementos remuneración'!D84)+('I. Incrementos remuneración'!D86*'Empleo ISS'!D86)+('Empleo ISS'!D91*'I. Incrementos remuneración'!D91)+('I. Incrementos remuneración'!D106*'Empleo ISS'!D106)+('Empleo ISS'!D126*'I. Incrementos remuneración'!D126)+('I. Incrementos remuneración'!D133*'Empleo ISS'!D133)+('Empleo ISS'!D136*'I. Incrementos remuneración'!D136)+('I. Incrementos remuneración'!D148*'Empleo ISS'!D148)+('Empleo ISS'!D153*'I. Incrementos remuneración'!D153)+('I. Incrementos remuneración'!D156*'Empleo ISS'!D156)+('Empleo ISS'!D183*'I. Incrementos remuneración'!D183)+('I. Incrementos remuneración'!D190*'Empleo ISS'!D190)+('Empleo ISS'!D192*'I. Incrementos remuneración'!D192)+('I. Incrementos remuneración'!D201*'Empleo ISS'!D201)+('Empleo ISS'!D205*'I. Incrementos remuneración'!D205)+('I. Incrementos remuneración'!D208*'Empleo ISS'!D208))/'Empleo ISS'!D6</f>
        <v>0.34742161860198967</v>
      </c>
      <c r="E6" s="36">
        <f>+((E7*'Empleo ISS'!E7)+('Empleo ISS'!E17*'I. Incrementos remuneración'!E17)+('I. Incrementos remuneración'!E20*'Empleo ISS'!E20)+('Empleo ISS'!E34*'I. Incrementos remuneración'!E34)+('I. Incrementos remuneración'!E39*'Empleo ISS'!E39)+('Empleo ISS'!E48*'I. Incrementos remuneración'!E48)+('I. Incrementos remuneración'!E57*'Empleo ISS'!E57)+('Empleo ISS'!E60*'I. Incrementos remuneración'!E60)+('I. Incrementos remuneración'!E69*'Empleo ISS'!E69)+('Empleo ISS'!E84*'I. Incrementos remuneración'!E84)+('I. Incrementos remuneración'!E86*'Empleo ISS'!E86)+('Empleo ISS'!E91*'I. Incrementos remuneración'!E91)+('I. Incrementos remuneración'!E106*'Empleo ISS'!E106)+('Empleo ISS'!E126*'I. Incrementos remuneración'!E126)+('I. Incrementos remuneración'!E133*'Empleo ISS'!E133)+('Empleo ISS'!E136*'I. Incrementos remuneración'!E136)+('I. Incrementos remuneración'!E148*'Empleo ISS'!E148)+('Empleo ISS'!E153*'I. Incrementos remuneración'!E153)+('I. Incrementos remuneración'!E156*'Empleo ISS'!E156)+('Empleo ISS'!E183*'I. Incrementos remuneración'!E183)+('I. Incrementos remuneración'!E190*'Empleo ISS'!E190)+('Empleo ISS'!E192*'I. Incrementos remuneración'!E192)+('I. Incrementos remuneración'!E201*'Empleo ISS'!E201)+('Empleo ISS'!E205*'I. Incrementos remuneración'!E205)+('I. Incrementos remuneración'!E208*'Empleo ISS'!E208))/'Empleo ISS'!E6</f>
        <v>0.264563425452505</v>
      </c>
      <c r="F6" s="36">
        <f>+((F7*'Empleo ISS'!F7)+('Empleo ISS'!F17*'I. Incrementos remuneración'!F17)+('I. Incrementos remuneración'!F20*'Empleo ISS'!F20)+('Empleo ISS'!F34*'I. Incrementos remuneración'!F34)+('I. Incrementos remuneración'!F39*'Empleo ISS'!F39)+('Empleo ISS'!F48*'I. Incrementos remuneración'!F48)+('I. Incrementos remuneración'!F57*'Empleo ISS'!F57)+('Empleo ISS'!F60*'I. Incrementos remuneración'!F60)+('I. Incrementos remuneración'!F69*'Empleo ISS'!F69)+('Empleo ISS'!F84*'I. Incrementos remuneración'!F84)+('I. Incrementos remuneración'!F86*'Empleo ISS'!F86)+('Empleo ISS'!F91*'I. Incrementos remuneración'!F91)+('I. Incrementos remuneración'!F106*'Empleo ISS'!F106)+('Empleo ISS'!F126*'I. Incrementos remuneración'!F126)+('I. Incrementos remuneración'!F133*'Empleo ISS'!F133)+('Empleo ISS'!F136*'I. Incrementos remuneración'!F136)+('I. Incrementos remuneración'!F148*'Empleo ISS'!F148)+('Empleo ISS'!F153*'I. Incrementos remuneración'!F153)+('I. Incrementos remuneración'!F156*'Empleo ISS'!F156)+('Empleo ISS'!F183*'I. Incrementos remuneración'!F183)+('I. Incrementos remuneración'!F190*'Empleo ISS'!F190)+('Empleo ISS'!F192*'I. Incrementos remuneración'!F192)+('I. Incrementos remuneración'!F201*'Empleo ISS'!F201)+('Empleo ISS'!F205*'I. Incrementos remuneración'!F205)+('I. Incrementos remuneración'!F208*'Empleo ISS'!F208))/'Empleo ISS'!F6</f>
        <v>0.36123761487380102</v>
      </c>
      <c r="G6" s="36">
        <f>+((G7*'Empleo ISS'!G7)+('Empleo ISS'!G17*'I. Incrementos remuneración'!G17)+('I. Incrementos remuneración'!G20*'Empleo ISS'!G20)+('Empleo ISS'!G34*'I. Incrementos remuneración'!G34)+('I. Incrementos remuneración'!G39*'Empleo ISS'!G39)+('Empleo ISS'!G48*'I. Incrementos remuneración'!G48)+('I. Incrementos remuneración'!G57*'Empleo ISS'!G57)+('Empleo ISS'!G60*'I. Incrementos remuneración'!G60)+('I. Incrementos remuneración'!G69*'Empleo ISS'!G69)+('Empleo ISS'!G84*'I. Incrementos remuneración'!G84)+('I. Incrementos remuneración'!G86*'Empleo ISS'!G86)+('Empleo ISS'!G91*'I. Incrementos remuneración'!G91)+('I. Incrementos remuneración'!G106*'Empleo ISS'!G106)+('Empleo ISS'!G126*'I. Incrementos remuneración'!G126)+('I. Incrementos remuneración'!G133*'Empleo ISS'!G133)+('Empleo ISS'!G136*'I. Incrementos remuneración'!G136)+('I. Incrementos remuneración'!G148*'Empleo ISS'!G148)+('Empleo ISS'!G153*'I. Incrementos remuneración'!G153)+('I. Incrementos remuneración'!G156*'Empleo ISS'!G156)+('Empleo ISS'!G183*'I. Incrementos remuneración'!G183)+('I. Incrementos remuneración'!G190*'Empleo ISS'!G190)+('Empleo ISS'!G192*'I. Incrementos remuneración'!G192)+('I. Incrementos remuneración'!G201*'Empleo ISS'!G201)+('Empleo ISS'!G205*'I. Incrementos remuneración'!G205)+('I. Incrementos remuneración'!G208*'Empleo ISS'!G208))/'Empleo ISS'!G6</f>
        <v>0.44719657352204967</v>
      </c>
      <c r="H6" s="45">
        <f>+((H7*'Empleo ISS'!H7)+('Empleo ISS'!H17*'I. Incrementos remuneración'!H17)+('I. Incrementos remuneración'!H20*'Empleo ISS'!H20)+('Empleo ISS'!H34*'I. Incrementos remuneración'!H34)+('I. Incrementos remuneración'!H39*'Empleo ISS'!H39)+('Empleo ISS'!H48*'I. Incrementos remuneración'!H48)+('I. Incrementos remuneración'!H57*'Empleo ISS'!H57)+('Empleo ISS'!H60*'I. Incrementos remuneración'!H60)+('I. Incrementos remuneración'!H69*'Empleo ISS'!H69)+('Empleo ISS'!H84*'I. Incrementos remuneración'!H84)+('I. Incrementos remuneración'!H86*'Empleo ISS'!H86)+('Empleo ISS'!H91*'I. Incrementos remuneración'!H91)+('I. Incrementos remuneración'!H106*'Empleo ISS'!H106)+('Empleo ISS'!H126*'I. Incrementos remuneración'!H126)+('I. Incrementos remuneración'!H133*'Empleo ISS'!H133)+('Empleo ISS'!H136*'I. Incrementos remuneración'!H136)+('I. Incrementos remuneración'!H148*'Empleo ISS'!H148)+('Empleo ISS'!H153*'I. Incrementos remuneración'!H153)+('I. Incrementos remuneración'!H156*'Empleo ISS'!H156)+('Empleo ISS'!H183*'I. Incrementos remuneración'!H183)+('I. Incrementos remuneración'!H190*'Empleo ISS'!H190)+('Empleo ISS'!H192*'I. Incrementos remuneración'!H192)+('I. Incrementos remuneración'!H201*'Empleo ISS'!H201)+('Empleo ISS'!H205*'I. Incrementos remuneración'!H205)+('I. Incrementos remuneración'!H208*'Empleo ISS'!H208))/'Empleo ISS'!H6</f>
        <v>0.16304246317450938</v>
      </c>
      <c r="I6" s="45">
        <f>+((I7*'Empleo ISS'!I7)+('Empleo ISS'!I17*'I. Incrementos remuneración'!I17)+('I. Incrementos remuneración'!I20*'Empleo ISS'!I20)+('Empleo ISS'!I34*'I. Incrementos remuneración'!I34)+('I. Incrementos remuneración'!I39*'Empleo ISS'!I39)+('Empleo ISS'!I48*'I. Incrementos remuneración'!I48)+('I. Incrementos remuneración'!I57*'Empleo ISS'!I57)+('Empleo ISS'!I60*'I. Incrementos remuneración'!I60)+('I. Incrementos remuneración'!I69*'Empleo ISS'!I69)+('Empleo ISS'!I84*'I. Incrementos remuneración'!I84)+('I. Incrementos remuneración'!I86*'Empleo ISS'!I86)+('Empleo ISS'!I91*'I. Incrementos remuneración'!I91)+('I. Incrementos remuneración'!I106*'Empleo ISS'!I106)+('Empleo ISS'!I126*'I. Incrementos remuneración'!I126)+('I. Incrementos remuneración'!I133*'Empleo ISS'!I133)+('Empleo ISS'!I136*'I. Incrementos remuneración'!I136)+('I. Incrementos remuneración'!I148*'Empleo ISS'!I148)+('Empleo ISS'!I153*'I. Incrementos remuneración'!I153)+('I. Incrementos remuneración'!I156*'Empleo ISS'!I156)+('Empleo ISS'!I183*'I. Incrementos remuneración'!I183)+('I. Incrementos remuneración'!I190*'Empleo ISS'!I190)+('Empleo ISS'!I192*'I. Incrementos remuneración'!I192)+('I. Incrementos remuneración'!I201*'Empleo ISS'!I201)+('Empleo ISS'!I205*'I. Incrementos remuneración'!I205)+('I. Incrementos remuneración'!I208*'Empleo ISS'!I208))/'Empleo ISS'!I6</f>
        <v>0.57688749128470762</v>
      </c>
      <c r="J6" s="45">
        <f>+((J7*'Empleo ISS'!J7)+('Empleo ISS'!J17*'I. Incrementos remuneración'!J17)+('I. Incrementos remuneración'!J20*'Empleo ISS'!J20)+('Empleo ISS'!J34*'I. Incrementos remuneración'!J34)+('I. Incrementos remuneración'!J39*'Empleo ISS'!J39)+('Empleo ISS'!J48*'I. Incrementos remuneración'!J48)+('I. Incrementos remuneración'!J57*'Empleo ISS'!J57)+('Empleo ISS'!J60*'I. Incrementos remuneración'!J60)+('I. Incrementos remuneración'!J69*'Empleo ISS'!J69)+('Empleo ISS'!J84*'I. Incrementos remuneración'!J84)+('I. Incrementos remuneración'!J86*'Empleo ISS'!J86)+('Empleo ISS'!J91*'I. Incrementos remuneración'!J91)+('I. Incrementos remuneración'!J106*'Empleo ISS'!J106)+('Empleo ISS'!J126*'I. Incrementos remuneración'!J126)+('I. Incrementos remuneración'!J133*'Empleo ISS'!J133)+('Empleo ISS'!J136*'I. Incrementos remuneración'!J136)+('I. Incrementos remuneración'!J148*'Empleo ISS'!J148)+('Empleo ISS'!J153*'I. Incrementos remuneración'!J153)+('I. Incrementos remuneración'!J156*'Empleo ISS'!J156)+('Empleo ISS'!J183*'I. Incrementos remuneración'!J183)+('I. Incrementos remuneración'!J190*'Empleo ISS'!J190)+('Empleo ISS'!J192*'I. Incrementos remuneración'!J192)+('I. Incrementos remuneración'!J201*'Empleo ISS'!J201)+('Empleo ISS'!J205*'I. Incrementos remuneración'!J205)+('I. Incrementos remuneración'!J208*'Empleo ISS'!J208))/'Empleo ISS'!J6</f>
        <v>0.8731547104019487</v>
      </c>
      <c r="K6" s="45">
        <f>+((K7*'Empleo ISS'!K7)+('Empleo ISS'!K17*'I. Incrementos remuneración'!K17)+('I. Incrementos remuneración'!K20*'Empleo ISS'!K20)+('Empleo ISS'!K34*'I. Incrementos remuneración'!K34)+('I. Incrementos remuneración'!K39*'Empleo ISS'!K39)+('Empleo ISS'!K48*'I. Incrementos remuneración'!K48)+('I. Incrementos remuneración'!K57*'Empleo ISS'!K57)+('Empleo ISS'!K60*'I. Incrementos remuneración'!K60)+('I. Incrementos remuneración'!K69*'Empleo ISS'!K69)+('Empleo ISS'!K84*'I. Incrementos remuneración'!K84)+('I. Incrementos remuneración'!K86*'Empleo ISS'!K86)+('Empleo ISS'!K91*'I. Incrementos remuneración'!K91)+('I. Incrementos remuneración'!K106*'Empleo ISS'!K106)+('Empleo ISS'!K126*'I. Incrementos remuneración'!K126)+('I. Incrementos remuneración'!K133*'Empleo ISS'!K133)+('Empleo ISS'!K136*'I. Incrementos remuneración'!K136)+('I. Incrementos remuneración'!K148*'Empleo ISS'!K148)+('Empleo ISS'!K153*'I. Incrementos remuneración'!K153)+('I. Incrementos remuneración'!K156*'Empleo ISS'!K156)+('Empleo ISS'!K183*'I. Incrementos remuneración'!K183)+('I. Incrementos remuneración'!K190*'Empleo ISS'!K190)+('Empleo ISS'!K192*'I. Incrementos remuneración'!K192)+('I. Incrementos remuneración'!K201*'Empleo ISS'!K201)+('Empleo ISS'!K205*'I. Incrementos remuneración'!K205)+('I. Incrementos remuneración'!K208*'Empleo ISS'!K208))/'Empleo ISS'!K6</f>
        <v>1.5219479270223295</v>
      </c>
      <c r="L6" s="36">
        <f>+((L7*'Empleo ISS'!L7)+('Empleo ISS'!L17*'I. Incrementos remuneración'!L17)+('I. Incrementos remuneración'!L20*'Empleo ISS'!L20)+('Empleo ISS'!L34*'I. Incrementos remuneración'!L34)+('I. Incrementos remuneración'!L39*'Empleo ISS'!L39)+('Empleo ISS'!L48*'I. Incrementos remuneración'!L48)+('I. Incrementos remuneración'!L57*'Empleo ISS'!L57)+('Empleo ISS'!L60*'I. Incrementos remuneración'!L60)+('I. Incrementos remuneración'!L69*'Empleo ISS'!L69)+('Empleo ISS'!L84*'I. Incrementos remuneración'!L84)+('I. Incrementos remuneración'!L86*'Empleo ISS'!L86)+('Empleo ISS'!L91*'I. Incrementos remuneración'!L91)+('I. Incrementos remuneración'!L106*'Empleo ISS'!L106)+('Empleo ISS'!L126*'I. Incrementos remuneración'!L126)+('I. Incrementos remuneración'!L133*'Empleo ISS'!L133)+('Empleo ISS'!L136*'I. Incrementos remuneración'!L136)+('I. Incrementos remuneración'!L148*'Empleo ISS'!L148)+('Empleo ISS'!L153*'I. Incrementos remuneración'!L153)+('I. Incrementos remuneración'!L156*'Empleo ISS'!L156)+('Empleo ISS'!L183*'I. Incrementos remuneración'!L183)+('I. Incrementos remuneración'!L190*'Empleo ISS'!L190)+('Empleo ISS'!L192*'I. Incrementos remuneración'!L192)+('I. Incrementos remuneración'!L201*'Empleo ISS'!L201)+('Empleo ISS'!L205*'I. Incrementos remuneración'!L205)+('I. Incrementos remuneración'!L208*'Empleo ISS'!L208))/'Empleo ISS'!L6</f>
        <v>1.6752843456424369</v>
      </c>
      <c r="M6" s="36">
        <f>+((M7*'Empleo ISS'!M7)+('Empleo ISS'!M17*'I. Incrementos remuneración'!M17)+('I. Incrementos remuneración'!M20*'Empleo ISS'!M20)+('Empleo ISS'!M34*'I. Incrementos remuneración'!M34)+('I. Incrementos remuneración'!M39*'Empleo ISS'!M39)+('Empleo ISS'!M48*'I. Incrementos remuneración'!M48)+('I. Incrementos remuneración'!M57*'Empleo ISS'!M57)+('Empleo ISS'!M60*'I. Incrementos remuneración'!M60)+('I. Incrementos remuneración'!M69*'Empleo ISS'!M69)+('Empleo ISS'!M84*'I. Incrementos remuneración'!M84)+('I. Incrementos remuneración'!M86*'Empleo ISS'!M86)+('Empleo ISS'!M91*'I. Incrementos remuneración'!M91)+('I. Incrementos remuneración'!M106*'Empleo ISS'!M106)+('Empleo ISS'!M126*'I. Incrementos remuneración'!M126)+('I. Incrementos remuneración'!M133*'Empleo ISS'!M133)+('Empleo ISS'!M136*'I. Incrementos remuneración'!M136)+('I. Incrementos remuneración'!M148*'Empleo ISS'!M148)+('Empleo ISS'!M153*'I. Incrementos remuneración'!M153)+('I. Incrementos remuneración'!M156*'Empleo ISS'!M156)+('Empleo ISS'!M183*'I. Incrementos remuneración'!M183)+('I. Incrementos remuneración'!M190*'Empleo ISS'!M190)+('Empleo ISS'!M192*'I. Incrementos remuneración'!M192)+('I. Incrementos remuneración'!M201*'Empleo ISS'!M201)+('Empleo ISS'!M205*'I. Incrementos remuneración'!M205)+('I. Incrementos remuneración'!M208*'Empleo ISS'!M208))/'Empleo ISS'!M6</f>
        <v>0.25171669772634819</v>
      </c>
      <c r="N6" s="103">
        <f>+((N7*'Empleo ISS'!N7)+('Empleo ISS'!N17*'I. Incrementos remuneración'!N17)+('I. Incrementos remuneración'!N20*'Empleo ISS'!N20)+('Empleo ISS'!N34*'I. Incrementos remuneración'!N34)+('I. Incrementos remuneración'!N39*'Empleo ISS'!N39)+('Empleo ISS'!N48*'I. Incrementos remuneración'!N48)+('I. Incrementos remuneración'!N57*'Empleo ISS'!N57)+('Empleo ISS'!N60*'I. Incrementos remuneración'!N60)+('I. Incrementos remuneración'!N69*'Empleo ISS'!N69)+('Empleo ISS'!N84*'I. Incrementos remuneración'!N84)+('I. Incrementos remuneración'!N86*'Empleo ISS'!N86)+('Empleo ISS'!N91*'I. Incrementos remuneración'!N91)+('I. Incrementos remuneración'!N106*'Empleo ISS'!N106)+('Empleo ISS'!N126*'I. Incrementos remuneración'!N126)+('I. Incrementos remuneración'!N133*'Empleo ISS'!N133)+('Empleo ISS'!N136*'I. Incrementos remuneración'!N136)+('I. Incrementos remuneración'!N148*'Empleo ISS'!N148)+('Empleo ISS'!N153*'I. Incrementos remuneración'!N153)+('I. Incrementos remuneración'!N156*'Empleo ISS'!N156)+('Empleo ISS'!N183*'I. Incrementos remuneración'!N183)+('I. Incrementos remuneración'!N190*'Empleo ISS'!N190)+('Empleo ISS'!N192*'I. Incrementos remuneración'!N192)+('I. Incrementos remuneración'!N201*'Empleo ISS'!N201)+('Empleo ISS'!N205*'I. Incrementos remuneración'!N205)+('I. Incrementos remuneración'!N208*'Empleo ISS'!N208))/'Empleo ISS'!N6</f>
        <v>4.6858009238739382E-2</v>
      </c>
      <c r="O6" s="101">
        <f>+((O7*'Empleo ISS'!O7)+('Empleo ISS'!O17*'I. Incrementos remuneración'!O17)+('I. Incrementos remuneración'!O20*'Empleo ISS'!O20)+('Empleo ISS'!O34*'I. Incrementos remuneración'!O34)+('I. Incrementos remuneración'!O39*'Empleo ISS'!O39)+('Empleo ISS'!O48*'I. Incrementos remuneración'!O48)+('I. Incrementos remuneración'!O57*'Empleo ISS'!O57)+('Empleo ISS'!O60*'I. Incrementos remuneración'!O60)+('I. Incrementos remuneración'!O69*'Empleo ISS'!O69)+('Empleo ISS'!O84*'I. Incrementos remuneración'!O84)+('I. Incrementos remuneración'!O86*'Empleo ISS'!O86)+('Empleo ISS'!O91*'I. Incrementos remuneración'!O91)+('I. Incrementos remuneración'!O106*'Empleo ISS'!O106)+('Empleo ISS'!O126*'I. Incrementos remuneración'!O126)+('I. Incrementos remuneración'!O133*'Empleo ISS'!O133)+('Empleo ISS'!O136*'I. Incrementos remuneración'!O136)+('I. Incrementos remuneración'!O148*'Empleo ISS'!O148)+('Empleo ISS'!O153*'I. Incrementos remuneración'!O153)+('I. Incrementos remuneración'!O156*'Empleo ISS'!O156)+('Empleo ISS'!O183*'I. Incrementos remuneración'!O183)+('I. Incrementos remuneración'!O190*'Empleo ISS'!O190)+('Empleo ISS'!O192*'I. Incrementos remuneración'!O192)+('I. Incrementos remuneración'!O201*'Empleo ISS'!O201)+('Empleo ISS'!O205*'I. Incrementos remuneración'!O205)+('I. Incrementos remuneración'!O208*'Empleo ISS'!O208))/'Empleo ISS'!O6</f>
        <v>4.5716651991674857E-2</v>
      </c>
      <c r="P6" s="101">
        <f>+((P7*'Empleo ISS'!P7)+('Empleo ISS'!P17*'I. Incrementos remuneración'!P17)+('I. Incrementos remuneración'!P20*'Empleo ISS'!P20)+('Empleo ISS'!P34*'I. Incrementos remuneración'!P34)+('I. Incrementos remuneración'!P39*'Empleo ISS'!P39)+('Empleo ISS'!P48*'I. Incrementos remuneración'!P48)+('I. Incrementos remuneración'!P57*'Empleo ISS'!P57)+('Empleo ISS'!P60*'I. Incrementos remuneración'!P60)+('I. Incrementos remuneración'!P69*'Empleo ISS'!P69)+('Empleo ISS'!P84*'I. Incrementos remuneración'!P84)+('I. Incrementos remuneración'!P86*'Empleo ISS'!P86)+('Empleo ISS'!P91*'I. Incrementos remuneración'!P91)+('I. Incrementos remuneración'!P106*'Empleo ISS'!P106)+('Empleo ISS'!P126*'I. Incrementos remuneración'!P126)+('I. Incrementos remuneración'!P133*'Empleo ISS'!P133)+('Empleo ISS'!P136*'I. Incrementos remuneración'!P136)+('I. Incrementos remuneración'!P148*'Empleo ISS'!P148)+('Empleo ISS'!P153*'I. Incrementos remuneración'!P153)+('I. Incrementos remuneración'!P156*'Empleo ISS'!P156)+('Empleo ISS'!P183*'I. Incrementos remuneración'!P183)+('I. Incrementos remuneración'!P190*'Empleo ISS'!P190)+('Empleo ISS'!P192*'I. Incrementos remuneración'!P192)+('I. Incrementos remuneración'!P201*'Empleo ISS'!P201)+('Empleo ISS'!P205*'I. Incrementos remuneración'!P205)+('I. Incrementos remuneración'!P208*'Empleo ISS'!P208))/'Empleo ISS'!P6</f>
        <v>4.2089063135581091E-2</v>
      </c>
      <c r="Q6" s="101">
        <f>+((Q7*'Empleo ISS'!Q7)+('Empleo ISS'!Q17*'I. Incrementos remuneración'!Q17)+('I. Incrementos remuneración'!Q20*'Empleo ISS'!Q20)+('Empleo ISS'!Q34*'I. Incrementos remuneración'!Q34)+('I. Incrementos remuneración'!Q39*'Empleo ISS'!Q39)+('Empleo ISS'!Q48*'I. Incrementos remuneración'!Q48)+('I. Incrementos remuneración'!Q57*'Empleo ISS'!Q57)+('Empleo ISS'!Q60*'I. Incrementos remuneración'!Q60)+('I. Incrementos remuneración'!Q69*'Empleo ISS'!Q69)+('Empleo ISS'!Q84*'I. Incrementos remuneración'!Q84)+('I. Incrementos remuneración'!Q86*'Empleo ISS'!Q86)+('Empleo ISS'!Q91*'I. Incrementos remuneración'!Q91)+('I. Incrementos remuneración'!Q106*'Empleo ISS'!Q106)+('Empleo ISS'!Q126*'I. Incrementos remuneración'!Q126)+('I. Incrementos remuneración'!Q133*'Empleo ISS'!Q133)+('Empleo ISS'!Q136*'I. Incrementos remuneración'!Q136)+('I. Incrementos remuneración'!Q148*'Empleo ISS'!Q148)+('Empleo ISS'!Q153*'I. Incrementos remuneración'!Q153)+('I. Incrementos remuneración'!Q156*'Empleo ISS'!Q156)+('Empleo ISS'!Q183*'I. Incrementos remuneración'!Q183)+('I. Incrementos remuneración'!Q190*'Empleo ISS'!Q190)+('Empleo ISS'!Q192*'I. Incrementos remuneración'!Q192)+('I. Incrementos remuneración'!Q201*'Empleo ISS'!Q201)+('Empleo ISS'!Q205*'I. Incrementos remuneración'!Q205)+('I. Incrementos remuneración'!Q208*'Empleo ISS'!Q208))/'Empleo ISS'!Q6</f>
        <v>3.191389836451957E-2</v>
      </c>
      <c r="R6" s="101">
        <f>+((R7*'Empleo ISS'!R7)+('Empleo ISS'!R17*'I. Incrementos remuneración'!R17)+('I. Incrementos remuneración'!R20*'Empleo ISS'!R20)+('Empleo ISS'!R34*'I. Incrementos remuneración'!R34)+('I. Incrementos remuneración'!R39*'Empleo ISS'!R39)+('Empleo ISS'!R48*'I. Incrementos remuneración'!R48)+('I. Incrementos remuneración'!R57*'Empleo ISS'!R57)+('Empleo ISS'!R60*'I. Incrementos remuneración'!R60)+('I. Incrementos remuneración'!R69*'Empleo ISS'!R69)+('Empleo ISS'!R84*'I. Incrementos remuneración'!R84)+('I. Incrementos remuneración'!R86*'Empleo ISS'!R86)+('Empleo ISS'!R91*'I. Incrementos remuneración'!R91)+('I. Incrementos remuneración'!R106*'Empleo ISS'!R106)+('Empleo ISS'!R126*'I. Incrementos remuneración'!R126)+('I. Incrementos remuneración'!R133*'Empleo ISS'!R133)+('Empleo ISS'!R136*'I. Incrementos remuneración'!R136)+('I. Incrementos remuneración'!R148*'Empleo ISS'!R148)+('Empleo ISS'!R153*'I. Incrementos remuneración'!R153)+('I. Incrementos remuneración'!R156*'Empleo ISS'!R156)+('Empleo ISS'!R183*'I. Incrementos remuneración'!R183)+('I. Incrementos remuneración'!R190*'Empleo ISS'!R190)+('Empleo ISS'!R192*'I. Incrementos remuneración'!R192)+('I. Incrementos remuneración'!R201*'Empleo ISS'!R201)+('Empleo ISS'!R205*'I. Incrementos remuneración'!R205)+('I. Incrementos remuneración'!R208*'Empleo ISS'!R208))/'Empleo ISS'!R6</f>
        <v>2.0300889679817864E-2</v>
      </c>
      <c r="S6" s="101">
        <f>+((S7*'Empleo ISS'!S7)+('Empleo ISS'!S17*'I. Incrementos remuneración'!S17)+('I. Incrementos remuneración'!S20*'Empleo ISS'!S20)+('Empleo ISS'!S34*'I. Incrementos remuneración'!S34)+('I. Incrementos remuneración'!S39*'Empleo ISS'!S39)+('Empleo ISS'!S48*'I. Incrementos remuneración'!S48)+('I. Incrementos remuneración'!S57*'Empleo ISS'!S57)+('Empleo ISS'!S60*'I. Incrementos remuneración'!S60)+('I. Incrementos remuneración'!S69*'Empleo ISS'!S69)+('Empleo ISS'!S84*'I. Incrementos remuneración'!S84)+('I. Incrementos remuneración'!S86*'Empleo ISS'!S86)+('Empleo ISS'!S91*'I. Incrementos remuneración'!S91)+('I. Incrementos remuneración'!S106*'Empleo ISS'!S106)+('Empleo ISS'!S126*'I. Incrementos remuneración'!S126)+('I. Incrementos remuneración'!S133*'Empleo ISS'!S133)+('Empleo ISS'!S136*'I. Incrementos remuneración'!S136)+('I. Incrementos remuneración'!S148*'Empleo ISS'!S148)+('Empleo ISS'!S153*'I. Incrementos remuneración'!S153)+('I. Incrementos remuneración'!S156*'Empleo ISS'!S156)+('Empleo ISS'!S183*'I. Incrementos remuneración'!S183)+('I. Incrementos remuneración'!S190*'Empleo ISS'!S190)+('Empleo ISS'!S192*'I. Incrementos remuneración'!S192)+('I. Incrementos remuneración'!S201*'Empleo ISS'!S201)+('Empleo ISS'!S205*'I. Incrementos remuneración'!S205)+('I. Incrementos remuneración'!S208*'Empleo ISS'!S208))/'Empleo ISS'!S6</f>
        <v>1.2773178616096099E-2</v>
      </c>
      <c r="T6" s="101">
        <f>+((T7*'Empleo ISS'!T7)+('Empleo ISS'!T17*'I. Incrementos remuneración'!T17)+('I. Incrementos remuneración'!T20*'Empleo ISS'!T20)+('Empleo ISS'!T34*'I. Incrementos remuneración'!T34)+('I. Incrementos remuneración'!T39*'Empleo ISS'!T39)+('Empleo ISS'!T48*'I. Incrementos remuneración'!T48)+('I. Incrementos remuneración'!T57*'Empleo ISS'!T57)+('Empleo ISS'!T60*'I. Incrementos remuneración'!T60)+('I. Incrementos remuneración'!T69*'Empleo ISS'!T69)+('Empleo ISS'!T84*'I. Incrementos remuneración'!T84)+('I. Incrementos remuneración'!T86*'Empleo ISS'!T86)+('Empleo ISS'!T91*'I. Incrementos remuneración'!T91)+('I. Incrementos remuneración'!T106*'Empleo ISS'!T106)+('Empleo ISS'!T126*'I. Incrementos remuneración'!T126)+('I. Incrementos remuneración'!T133*'Empleo ISS'!T133)+('Empleo ISS'!T136*'I. Incrementos remuneración'!T136)+('I. Incrementos remuneración'!T148*'Empleo ISS'!T148)+('Empleo ISS'!T153*'I. Incrementos remuneración'!T153)+('I. Incrementos remuneración'!T156*'Empleo ISS'!T156)+('Empleo ISS'!T183*'I. Incrementos remuneración'!T183)+('I. Incrementos remuneración'!T190*'Empleo ISS'!T190)+('Empleo ISS'!T192*'I. Incrementos remuneración'!T192)+('I. Incrementos remuneración'!T201*'Empleo ISS'!T201)+('Empleo ISS'!T205*'I. Incrementos remuneración'!T205)+('I. Incrementos remuneración'!T208*'Empleo ISS'!T208))/'Empleo ISS'!T6</f>
        <v>2.9203778747672257E-2</v>
      </c>
    </row>
    <row r="7" spans="2:20" x14ac:dyDescent="0.3">
      <c r="B7" s="35" t="s">
        <v>180</v>
      </c>
      <c r="C7" s="28">
        <f>+SUMPRODUCT(C8:C16,'Empleo ISS'!C8:C16)/'Empleo ISS'!C7</f>
        <v>0.33789365954420814</v>
      </c>
      <c r="D7" s="28">
        <f>+SUMPRODUCT(D8:D16,'Empleo ISS'!D8:D16)/'Empleo ISS'!D7</f>
        <v>0.40296153900925213</v>
      </c>
      <c r="E7" s="28">
        <f>+SUMPRODUCT(E8:E16,'Empleo ISS'!E8:E16)/'Empleo ISS'!E7</f>
        <v>0.27248669155102678</v>
      </c>
      <c r="F7" s="28">
        <f>+SUMPRODUCT(F8:F16,'Empleo ISS'!F8:F16)/'Empleo ISS'!F7</f>
        <v>0.21574136617521381</v>
      </c>
      <c r="G7" s="28">
        <f>+SUMPRODUCT(G8:G16,'Empleo ISS'!G8:G16)/'Empleo ISS'!G7</f>
        <v>0.32580086429615351</v>
      </c>
      <c r="H7" s="46">
        <f>+SUMPRODUCT(H8:H16,'Empleo ISS'!H8:H16)/'Empleo ISS'!H7</f>
        <v>0.27472237321165593</v>
      </c>
      <c r="I7" s="46">
        <f>+SUMPRODUCT(I8:I16,'Empleo ISS'!I8:I16)/'Empleo ISS'!I7</f>
        <v>0.64971913228741607</v>
      </c>
      <c r="J7" s="46">
        <f>+SUMPRODUCT(J8:J16,'Empleo ISS'!J8:J16)/'Empleo ISS'!J7</f>
        <v>0.8540619438146051</v>
      </c>
      <c r="K7" s="62">
        <f>+SUMPRODUCT(K8:K16,'Empleo ISS'!K8:K16)/'Empleo ISS'!K7</f>
        <v>1.4770236402510377</v>
      </c>
      <c r="L7" s="72">
        <f>+SUMPRODUCT(L8:L16,'Empleo ISS'!L8:L16)/'Empleo ISS'!L7</f>
        <v>1.4103619393366933</v>
      </c>
      <c r="M7" s="72">
        <f>+SUMPRODUCT(M8:M16,'Empleo ISS'!M8:M16)/'Empleo ISS'!M7</f>
        <v>0.30269200581513417</v>
      </c>
      <c r="N7" s="103">
        <f>+SUMPRODUCT(N8:N16,'Empleo ISS'!N8:N16)/'Empleo ISS'!N7</f>
        <v>9.6250988235294127E-2</v>
      </c>
      <c r="O7" s="101">
        <f>+SUMPRODUCT(O8:O16,'Empleo ISS'!O8:O16)/'Empleo ISS'!O7</f>
        <v>3.8081246701846962E-2</v>
      </c>
      <c r="P7" s="101">
        <f>+SUMPRODUCT(P8:P16,'Empleo ISS'!P8:P16)/'Empleo ISS'!P7</f>
        <v>3.5913910798122062E-2</v>
      </c>
      <c r="Q7" s="101">
        <f>+SUMPRODUCT(Q8:Q16,'Empleo ISS'!Q8:Q16)/'Empleo ISS'!Q7</f>
        <v>2.0225692857142857E-2</v>
      </c>
      <c r="R7" s="101">
        <f>+SUMPRODUCT(R8:R16,'Empleo ISS'!R8:R16)/'Empleo ISS'!R7</f>
        <v>3.2441558441558445E-2</v>
      </c>
      <c r="S7" s="101">
        <f>+SUMPRODUCT(S8:S16,'Empleo ISS'!S8:S16)/'Empleo ISS'!S7</f>
        <v>7.6428571428571431E-3</v>
      </c>
      <c r="T7" s="101">
        <f>+SUMPRODUCT(T8:T16,'Empleo ISS'!T8:T16)/'Empleo ISS'!T7</f>
        <v>4.1704761904761911E-2</v>
      </c>
    </row>
    <row r="8" spans="2:20" x14ac:dyDescent="0.3">
      <c r="B8" s="3" t="s">
        <v>218</v>
      </c>
      <c r="C8" s="4">
        <v>0.31186247258000033</v>
      </c>
      <c r="D8" s="4">
        <v>0.27680439850640481</v>
      </c>
      <c r="E8" s="4">
        <v>0.2704988450000001</v>
      </c>
      <c r="F8" s="4">
        <v>0.33250039667361508</v>
      </c>
      <c r="G8" s="4">
        <v>0.31839909913779563</v>
      </c>
      <c r="H8" s="47">
        <v>0.43894475445200198</v>
      </c>
      <c r="I8" s="47">
        <v>0.56174263219776766</v>
      </c>
      <c r="J8" s="47">
        <v>0.81250822458358329</v>
      </c>
      <c r="K8" s="47">
        <v>1.8269251768326682</v>
      </c>
      <c r="L8" s="4">
        <v>0.65670325600000057</v>
      </c>
      <c r="M8" s="60">
        <v>0.21000000000000019</v>
      </c>
      <c r="N8" s="104">
        <v>0.1</v>
      </c>
      <c r="O8" s="4">
        <v>0.1</v>
      </c>
      <c r="P8" s="4"/>
      <c r="Q8" s="4"/>
      <c r="R8" s="4"/>
      <c r="S8" s="4"/>
      <c r="T8" s="99"/>
    </row>
    <row r="9" spans="2:20" x14ac:dyDescent="0.3">
      <c r="B9" s="3" t="s">
        <v>219</v>
      </c>
      <c r="C9" s="4">
        <v>0.29935264005199991</v>
      </c>
      <c r="D9" s="4">
        <v>0.32149935009679997</v>
      </c>
      <c r="E9" s="4">
        <v>0.2812800000000002</v>
      </c>
      <c r="F9" s="4">
        <v>0.15499790000000013</v>
      </c>
      <c r="G9" s="4">
        <v>0.33126875</v>
      </c>
      <c r="H9" s="47">
        <v>0.37525719023000015</v>
      </c>
      <c r="I9" s="47">
        <v>0.48646130175025304</v>
      </c>
      <c r="J9" s="47">
        <v>0.58699999999999974</v>
      </c>
      <c r="K9" s="47">
        <v>1.4839999999999995</v>
      </c>
      <c r="L9" s="4">
        <v>1.9394413999999998</v>
      </c>
      <c r="M9" s="60">
        <v>0.14999999999999991</v>
      </c>
      <c r="N9" s="104"/>
      <c r="O9" s="4"/>
      <c r="P9" s="4">
        <v>0.15</v>
      </c>
      <c r="Q9" s="4"/>
      <c r="R9" s="4"/>
      <c r="S9" s="4"/>
      <c r="T9" s="99"/>
    </row>
    <row r="10" spans="2:20" x14ac:dyDescent="0.3">
      <c r="B10" s="3" t="s">
        <v>220</v>
      </c>
      <c r="C10" s="4">
        <v>0.3296640000000004</v>
      </c>
      <c r="D10" s="4">
        <v>0.43441644544000013</v>
      </c>
      <c r="E10" s="4">
        <v>0.30636800000000042</v>
      </c>
      <c r="F10" s="4">
        <v>0.27116000000000029</v>
      </c>
      <c r="G10" s="4">
        <v>0.4170302578643752</v>
      </c>
      <c r="H10" s="47">
        <v>0.54037694800000069</v>
      </c>
      <c r="I10" s="47">
        <v>0.46932807680000033</v>
      </c>
      <c r="J10" s="47">
        <v>0.86916693427100022</v>
      </c>
      <c r="K10" s="47">
        <v>1.4163141464000004</v>
      </c>
      <c r="L10" s="4">
        <v>1.7952167531827379</v>
      </c>
      <c r="M10" s="60">
        <v>0.40168632010463101</v>
      </c>
      <c r="N10" s="104"/>
      <c r="O10" s="4">
        <v>2.1999999999999999E-2</v>
      </c>
      <c r="P10" s="4">
        <v>0.03</v>
      </c>
      <c r="Q10" s="4">
        <v>8.6999999999999994E-2</v>
      </c>
      <c r="R10" s="4">
        <v>7.8E-2</v>
      </c>
      <c r="S10" s="4">
        <v>6.6000000000000003E-2</v>
      </c>
      <c r="T10" s="99">
        <v>6.6000000000000003E-2</v>
      </c>
    </row>
    <row r="11" spans="2:20" x14ac:dyDescent="0.3">
      <c r="B11" s="3" t="s">
        <v>221</v>
      </c>
      <c r="C11" s="4">
        <v>0.15110472738500014</v>
      </c>
      <c r="D11" s="4">
        <v>0.14672499999999999</v>
      </c>
      <c r="E11" s="4">
        <v>0.22255622401048902</v>
      </c>
      <c r="F11" s="4">
        <v>0.1380758174236445</v>
      </c>
      <c r="G11" s="4">
        <v>0.85808499280261996</v>
      </c>
      <c r="H11" s="47">
        <v>0.53567723970677972</v>
      </c>
      <c r="I11" s="47">
        <v>0.43237004998399997</v>
      </c>
      <c r="J11" s="47">
        <v>1.1727234001380027</v>
      </c>
      <c r="K11" s="47">
        <v>2.2880898565019008</v>
      </c>
      <c r="L11" s="4">
        <v>1.7257196515987725</v>
      </c>
      <c r="M11" s="60">
        <v>0.28031422402807782</v>
      </c>
      <c r="N11" s="104">
        <v>3.4652000000000002E-2</v>
      </c>
      <c r="O11" s="4">
        <v>2.1373E-2</v>
      </c>
      <c r="P11" s="4">
        <v>0.17889099999999999</v>
      </c>
      <c r="Q11" s="4">
        <v>2.7695000000000001E-2</v>
      </c>
      <c r="R11" s="4"/>
      <c r="S11" s="4"/>
      <c r="T11" s="99"/>
    </row>
    <row r="12" spans="2:20" x14ac:dyDescent="0.3">
      <c r="B12" s="3" t="s">
        <v>222</v>
      </c>
      <c r="C12" s="4">
        <v>0.25346936005200016</v>
      </c>
      <c r="D12" s="4">
        <v>0.30680945896712197</v>
      </c>
      <c r="E12" s="4">
        <v>0.28700832112655528</v>
      </c>
      <c r="F12" s="4">
        <v>0.2179677419472883</v>
      </c>
      <c r="G12" s="4">
        <v>0.37662227610631094</v>
      </c>
      <c r="H12" s="47">
        <v>0.24369046596057853</v>
      </c>
      <c r="I12" s="47">
        <v>0.44884599975402328</v>
      </c>
      <c r="J12" s="47">
        <v>0.69004385463510465</v>
      </c>
      <c r="K12" s="47">
        <v>1.8150137639695969</v>
      </c>
      <c r="L12" s="4">
        <v>1.2381792258758542</v>
      </c>
      <c r="M12" s="60">
        <v>0.36559852100000034</v>
      </c>
      <c r="N12" s="104">
        <v>7.0000000000000007E-2</v>
      </c>
      <c r="O12" s="4">
        <v>0.12545000000000001</v>
      </c>
      <c r="P12" s="4"/>
      <c r="Q12" s="4"/>
      <c r="R12" s="4">
        <v>0.08</v>
      </c>
      <c r="S12" s="4"/>
      <c r="T12" s="99">
        <v>0.05</v>
      </c>
    </row>
    <row r="13" spans="2:20" x14ac:dyDescent="0.3">
      <c r="B13" s="3" t="s">
        <v>223</v>
      </c>
      <c r="C13" s="4">
        <v>0.51250000000000018</v>
      </c>
      <c r="D13" s="4">
        <v>0.22697400000000001</v>
      </c>
      <c r="E13" s="4">
        <v>0.34025210000000006</v>
      </c>
      <c r="F13" s="4">
        <v>0.25</v>
      </c>
      <c r="G13" s="4">
        <v>0.25</v>
      </c>
      <c r="H13" s="47">
        <v>0.35000000000000009</v>
      </c>
      <c r="I13" s="47">
        <v>0.39999994999999999</v>
      </c>
      <c r="J13" s="47">
        <v>1.1895591199999997</v>
      </c>
      <c r="K13" s="47">
        <v>1.5171688100000003</v>
      </c>
      <c r="L13" s="4">
        <v>1.5660800000000004</v>
      </c>
      <c r="M13" s="60">
        <v>0.20120000000000027</v>
      </c>
      <c r="N13" s="104">
        <v>0.1</v>
      </c>
      <c r="O13" s="4"/>
      <c r="P13" s="4"/>
      <c r="Q13" s="4"/>
      <c r="R13" s="4"/>
      <c r="S13" s="4"/>
      <c r="T13" s="99">
        <v>9.1999999999999998E-2</v>
      </c>
    </row>
    <row r="14" spans="2:20" x14ac:dyDescent="0.3">
      <c r="B14" s="3" t="s">
        <v>224</v>
      </c>
      <c r="C14" s="4">
        <v>0.43663393499999992</v>
      </c>
      <c r="D14" s="4">
        <v>0.265625</v>
      </c>
      <c r="E14" s="4">
        <v>0.38455840615664005</v>
      </c>
      <c r="F14" s="4">
        <v>0.24517932667193931</v>
      </c>
      <c r="G14" s="4">
        <v>0.34925061023206982</v>
      </c>
      <c r="H14" s="47">
        <v>0.38589734374999973</v>
      </c>
      <c r="I14" s="47">
        <v>0.54630588711075734</v>
      </c>
      <c r="J14" s="47">
        <v>0.73787370456218793</v>
      </c>
      <c r="K14" s="47">
        <v>1.0136369174536313</v>
      </c>
      <c r="L14" s="4">
        <v>1.7873235120162168</v>
      </c>
      <c r="M14" s="60">
        <v>0.27987639743027048</v>
      </c>
      <c r="N14" s="104"/>
      <c r="O14" s="4">
        <v>8.0935000000000007E-2</v>
      </c>
      <c r="P14" s="4">
        <v>4.1181000000000002E-2</v>
      </c>
      <c r="Q14" s="4">
        <v>8.3060999999999996E-2</v>
      </c>
      <c r="R14" s="4"/>
      <c r="S14" s="4"/>
      <c r="T14" s="99">
        <v>0.05</v>
      </c>
    </row>
    <row r="15" spans="2:20" x14ac:dyDescent="0.3">
      <c r="B15" s="3" t="s">
        <v>225</v>
      </c>
      <c r="C15" s="4">
        <v>0.30977986977347172</v>
      </c>
      <c r="D15" s="4">
        <v>0.65492504733746348</v>
      </c>
      <c r="E15" s="4">
        <v>0.2113083489018095</v>
      </c>
      <c r="F15" s="4">
        <v>0.15002245920667212</v>
      </c>
      <c r="G15" s="4">
        <v>0.199984722028135</v>
      </c>
      <c r="H15" s="47">
        <v>0</v>
      </c>
      <c r="I15" s="47">
        <v>1.0353328824209975</v>
      </c>
      <c r="J15" s="47">
        <v>0.80964679890064595</v>
      </c>
      <c r="K15" s="47">
        <v>1.1916057059705674</v>
      </c>
      <c r="L15" s="4">
        <v>1.5043638070779801</v>
      </c>
      <c r="M15" s="60">
        <v>0.40238000000000018</v>
      </c>
      <c r="N15" s="104">
        <v>0.2</v>
      </c>
      <c r="O15" s="4"/>
      <c r="P15" s="4">
        <v>0.05</v>
      </c>
      <c r="Q15" s="4"/>
      <c r="R15" s="4">
        <v>0.06</v>
      </c>
      <c r="S15" s="4"/>
      <c r="T15" s="99">
        <v>0.05</v>
      </c>
    </row>
    <row r="16" spans="2:20" x14ac:dyDescent="0.3">
      <c r="B16" s="3" t="s">
        <v>226</v>
      </c>
      <c r="C16" s="4">
        <v>0.36304313322768533</v>
      </c>
      <c r="D16" s="4">
        <v>0.29764250000000048</v>
      </c>
      <c r="E16" s="4">
        <v>0.31445160700967012</v>
      </c>
      <c r="F16" s="4">
        <v>0.28629515000000016</v>
      </c>
      <c r="G16" s="4">
        <v>0.48737017444258934</v>
      </c>
      <c r="H16" s="47">
        <v>0.42170510064719102</v>
      </c>
      <c r="I16" s="47">
        <v>0.51015241512555209</v>
      </c>
      <c r="J16" s="47">
        <v>0.73222167153775253</v>
      </c>
      <c r="K16" s="47">
        <v>1.3383665033358829</v>
      </c>
      <c r="L16" s="4">
        <v>1.5907826274427532</v>
      </c>
      <c r="M16" s="60">
        <v>0.32510560200084671</v>
      </c>
      <c r="N16" s="104">
        <v>2.7E-2</v>
      </c>
      <c r="O16" s="4">
        <v>2.1999999999999999E-2</v>
      </c>
      <c r="P16" s="4">
        <v>2.4E-2</v>
      </c>
      <c r="Q16" s="4">
        <v>0.08</v>
      </c>
      <c r="R16" s="4">
        <v>0.06</v>
      </c>
      <c r="S16" s="4">
        <v>0.06</v>
      </c>
      <c r="T16" s="99">
        <v>1.6E-2</v>
      </c>
    </row>
    <row r="17" spans="2:21" x14ac:dyDescent="0.3">
      <c r="B17" s="29" t="s">
        <v>215</v>
      </c>
      <c r="C17" s="30">
        <f>+SUMPRODUCT(C18:C19,'Empleo ISS'!C18:C19)/'Empleo ISS'!C17</f>
        <v>0.3160678400000001</v>
      </c>
      <c r="D17" s="30">
        <f>+SUMPRODUCT(D18:D19,'Empleo ISS'!D18:D19)/'Empleo ISS'!D17</f>
        <v>0.3616665920000004</v>
      </c>
      <c r="E17" s="30">
        <f>+SUMPRODUCT(E18:E19,'Empleo ISS'!E18:E19)/'Empleo ISS'!E17</f>
        <v>0.23239843627372572</v>
      </c>
      <c r="F17" s="30">
        <f>+SUMPRODUCT(F18:F19,'Empleo ISS'!F18:F19)/'Empleo ISS'!F17</f>
        <v>0.48563840146175052</v>
      </c>
      <c r="G17" s="30">
        <f>+SUMPRODUCT(G18:G19,'Empleo ISS'!G18:G19)/'Empleo ISS'!G17</f>
        <v>0.50959950823189237</v>
      </c>
      <c r="H17" s="48">
        <f>+SUMPRODUCT(H18:H19,'Empleo ISS'!H18:H19)/'Empleo ISS'!H17</f>
        <v>-7.058992642531102E-2</v>
      </c>
      <c r="I17" s="48">
        <f>+SUMPRODUCT(I18:I19,'Empleo ISS'!I18:I19)/'Empleo ISS'!I17</f>
        <v>0.71161541097501257</v>
      </c>
      <c r="J17" s="48">
        <f>+SUMPRODUCT(J18:J19,'Empleo ISS'!J18:J19)/'Empleo ISS'!J17</f>
        <v>0.85890711743763237</v>
      </c>
      <c r="K17" s="48">
        <f>+SUMPRODUCT(K18:K19,'Empleo ISS'!K18:K19)/'Empleo ISS'!K17</f>
        <v>1.7431733851117894</v>
      </c>
      <c r="L17" s="30">
        <f>+SUMPRODUCT(L18:L19,'Empleo ISS'!L18:L19)/'Empleo ISS'!L17</f>
        <v>1.5512501049637732</v>
      </c>
      <c r="M17" s="30">
        <f>+SUMPRODUCT(M18:M19,'Empleo ISS'!M18:M19)/'Empleo ISS'!M17</f>
        <v>0.13165070000000001</v>
      </c>
      <c r="N17" s="105">
        <f>+SUMPRODUCT(N18:N19,'Empleo ISS'!N18:N19)/'Empleo ISS'!N17</f>
        <v>0</v>
      </c>
      <c r="O17" s="106">
        <f>+SUMPRODUCT(O18:O19,'Empleo ISS'!O18:O19)/'Empleo ISS'!O17</f>
        <v>5.9999999999999991E-2</v>
      </c>
      <c r="P17" s="106">
        <f>+SUMPRODUCT(P18:P19,'Empleo ISS'!P18:P19)/'Empleo ISS'!P17</f>
        <v>0.03</v>
      </c>
      <c r="Q17" s="106">
        <f>+SUMPRODUCT(Q18:Q19,'Empleo ISS'!Q18:Q19)/'Empleo ISS'!Q17</f>
        <v>0</v>
      </c>
      <c r="R17" s="106">
        <f>+SUMPRODUCT(R18:R19,'Empleo ISS'!R18:R19)/'Empleo ISS'!R17</f>
        <v>0</v>
      </c>
      <c r="S17" s="106">
        <f>+SUMPRODUCT(S18:S19,'Empleo ISS'!S18:S19)/'Empleo ISS'!S17</f>
        <v>0</v>
      </c>
      <c r="T17" s="106">
        <f>+SUMPRODUCT(T18:T19,'Empleo ISS'!T18:T19)/'Empleo ISS'!T17</f>
        <v>3.6499999999999998E-2</v>
      </c>
    </row>
    <row r="18" spans="2:21" x14ac:dyDescent="0.3">
      <c r="B18" s="16" t="s">
        <v>397</v>
      </c>
      <c r="C18" s="15">
        <v>0.3160678400000001</v>
      </c>
      <c r="D18" s="4">
        <v>0.3616665920000004</v>
      </c>
      <c r="E18" s="4">
        <v>0.23239843627372569</v>
      </c>
      <c r="F18" s="4">
        <v>0.48563840146175052</v>
      </c>
      <c r="G18" s="4">
        <v>0.45027036921744168</v>
      </c>
      <c r="H18" s="47">
        <v>-9.3932547448261627E-2</v>
      </c>
      <c r="I18" s="47">
        <v>0.72514962367728542</v>
      </c>
      <c r="J18" s="47">
        <v>0.85890711743763237</v>
      </c>
      <c r="K18" s="47">
        <v>1.6872959965900001</v>
      </c>
      <c r="L18" s="4">
        <v>1.5037270938830174</v>
      </c>
      <c r="M18" s="60">
        <v>0.13165070000000001</v>
      </c>
      <c r="N18" s="104"/>
      <c r="O18" s="4">
        <v>0.06</v>
      </c>
      <c r="P18" s="4">
        <v>0.03</v>
      </c>
      <c r="Q18" s="4"/>
      <c r="R18" s="4"/>
      <c r="S18" s="4"/>
      <c r="T18" s="99">
        <v>3.6499999999999998E-2</v>
      </c>
      <c r="U18" s="57"/>
    </row>
    <row r="19" spans="2:21" x14ac:dyDescent="0.3">
      <c r="B19" s="5" t="s">
        <v>398</v>
      </c>
      <c r="C19" s="15">
        <v>0.3160678400000001</v>
      </c>
      <c r="D19" s="4">
        <v>0.3616665920000004</v>
      </c>
      <c r="E19" s="4">
        <v>0.23239843627372569</v>
      </c>
      <c r="F19" s="4">
        <v>0.48563840146175052</v>
      </c>
      <c r="G19" s="4">
        <v>0.51257833509013073</v>
      </c>
      <c r="H19" s="47">
        <v>-6.9556913732285897E-2</v>
      </c>
      <c r="I19" s="47">
        <v>0.71094854044082623</v>
      </c>
      <c r="J19" s="47">
        <v>0.85890711743763237</v>
      </c>
      <c r="K19" s="47">
        <v>1.746626121763446</v>
      </c>
      <c r="L19" s="4">
        <v>1.5552508606754811</v>
      </c>
      <c r="M19" s="60">
        <v>0.13165070000000001</v>
      </c>
      <c r="N19" s="104"/>
      <c r="O19" s="4">
        <v>0.06</v>
      </c>
      <c r="P19" s="4">
        <v>0.03</v>
      </c>
      <c r="Q19" s="4"/>
      <c r="R19" s="4"/>
      <c r="S19" s="4"/>
      <c r="T19" s="99">
        <v>3.6499999999999998E-2</v>
      </c>
      <c r="U19" s="57"/>
    </row>
    <row r="20" spans="2:21" x14ac:dyDescent="0.3">
      <c r="B20" s="29" t="s">
        <v>181</v>
      </c>
      <c r="C20" s="30">
        <f>+SUMPRODUCT(C21:C33,'Empleo ISS'!C21:C33)/'Empleo ISS'!C20</f>
        <v>0.34065838961324507</v>
      </c>
      <c r="D20" s="30">
        <f>+SUMPRODUCT(D21:D33,'Empleo ISS'!D21:D33)/'Empleo ISS'!D20</f>
        <v>0.36551848132104348</v>
      </c>
      <c r="E20" s="30">
        <f>+SUMPRODUCT(E21:E33,'Empleo ISS'!E21:E33)/'Empleo ISS'!E20</f>
        <v>0.28272932135798762</v>
      </c>
      <c r="F20" s="30">
        <f>+SUMPRODUCT(F21:F33,'Empleo ISS'!F21:F33)/'Empleo ISS'!F20</f>
        <v>0.27244685847981587</v>
      </c>
      <c r="G20" s="30">
        <f>+SUMPRODUCT(G21:G33,'Empleo ISS'!G21:G33)/'Empleo ISS'!G20</f>
        <v>0.45140537511002404</v>
      </c>
      <c r="H20" s="48">
        <f>+SUMPRODUCT(H21:H33,'Empleo ISS'!H21:H33)/'Empleo ISS'!H20</f>
        <v>0.26308851002130473</v>
      </c>
      <c r="I20" s="48">
        <f>+SUMPRODUCT(I21:I33,'Empleo ISS'!I21:I33)/'Empleo ISS'!I20</f>
        <v>0.56573053735247847</v>
      </c>
      <c r="J20" s="48">
        <f>+SUMPRODUCT(J21:J33,'Empleo ISS'!J21:J33)/'Empleo ISS'!J20</f>
        <v>0.79980906407903174</v>
      </c>
      <c r="K20" s="48">
        <f>+SUMPRODUCT(K21:K33,'Empleo ISS'!K21:K33)/'Empleo ISS'!K20</f>
        <v>1.7383198314650168</v>
      </c>
      <c r="L20" s="30">
        <f>+SUMPRODUCT(L21:L33,'Empleo ISS'!L21:L33)/'Empleo ISS'!L20</f>
        <v>1.5071706708810113</v>
      </c>
      <c r="M20" s="30">
        <f>+SUMPRODUCT(M21:M33,'Empleo ISS'!M21:M33)/'Empleo ISS'!M20</f>
        <v>0.28733021034416484</v>
      </c>
      <c r="N20" s="105">
        <f>+SUMPRODUCT(N21:N33,'Empleo ISS'!N21:N33)/'Empleo ISS'!N20</f>
        <v>3.1975490696825981E-2</v>
      </c>
      <c r="O20" s="106">
        <f>+SUMPRODUCT(O21:O33,'Empleo ISS'!O21:O33)/'Empleo ISS'!O20</f>
        <v>2.6563682284040994E-2</v>
      </c>
      <c r="P20" s="106">
        <f>+SUMPRODUCT(P21:P33,'Empleo ISS'!P21:P33)/'Empleo ISS'!P20</f>
        <v>7.2422453608247422E-2</v>
      </c>
      <c r="Q20" s="106">
        <f>+SUMPRODUCT(Q21:Q33,'Empleo ISS'!Q21:Q33)/'Empleo ISS'!Q20</f>
        <v>2.971191285081241E-2</v>
      </c>
      <c r="R20" s="106">
        <f>+SUMPRODUCT(R21:R33,'Empleo ISS'!R21:R33)/'Empleo ISS'!R20</f>
        <v>2.2704797773654917E-2</v>
      </c>
      <c r="S20" s="106">
        <f>+SUMPRODUCT(S21:S33,'Empleo ISS'!S21:S33)/'Empleo ISS'!S20</f>
        <v>1.8845656143020161E-2</v>
      </c>
      <c r="T20" s="106">
        <f>+SUMPRODUCT(T21:T33,'Empleo ISS'!T21:T33)/'Empleo ISS'!T20</f>
        <v>5.8378605434366626E-2</v>
      </c>
    </row>
    <row r="21" spans="2:21" x14ac:dyDescent="0.3">
      <c r="B21" s="3" t="s">
        <v>227</v>
      </c>
      <c r="C21" s="4">
        <v>0.33579479861198003</v>
      </c>
      <c r="D21" s="4">
        <v>0.25539930598399985</v>
      </c>
      <c r="E21" s="4">
        <v>0.21074528000000003</v>
      </c>
      <c r="F21" s="4">
        <v>0.17141913015200005</v>
      </c>
      <c r="G21" s="4">
        <v>0.58095589405767534</v>
      </c>
      <c r="H21" s="47">
        <v>0.15677934308600028</v>
      </c>
      <c r="I21" s="47">
        <v>0.48357316587456234</v>
      </c>
      <c r="J21" s="47">
        <v>0.499400905652297</v>
      </c>
      <c r="K21" s="47">
        <v>2.37090506693231</v>
      </c>
      <c r="L21" s="4">
        <v>1.4723991224504136</v>
      </c>
      <c r="M21" s="60">
        <v>0.13828529218799979</v>
      </c>
      <c r="N21" s="104"/>
      <c r="O21" s="4"/>
      <c r="P21" s="4"/>
      <c r="Q21" s="4">
        <v>8.4599999999999995E-2</v>
      </c>
      <c r="R21" s="4">
        <v>2.46E-2</v>
      </c>
      <c r="S21" s="4">
        <v>2.4299999999999999E-2</v>
      </c>
      <c r="T21" s="99"/>
    </row>
    <row r="22" spans="2:21" x14ac:dyDescent="0.3">
      <c r="B22" s="3" t="s">
        <v>228</v>
      </c>
      <c r="C22" s="4">
        <v>0.37646140776799997</v>
      </c>
      <c r="D22" s="4">
        <v>0.39755000000000051</v>
      </c>
      <c r="E22" s="4">
        <v>0.27050000000000018</v>
      </c>
      <c r="F22" s="4">
        <v>0.27751800000000015</v>
      </c>
      <c r="G22" s="4">
        <v>0.3552000000000004</v>
      </c>
      <c r="H22" s="47">
        <v>0.4049280000000004</v>
      </c>
      <c r="I22" s="47">
        <v>0.49442499999999967</v>
      </c>
      <c r="J22" s="47">
        <v>1.2559112576000002</v>
      </c>
      <c r="K22" s="47">
        <v>1.3503918592000006</v>
      </c>
      <c r="L22" s="4">
        <v>0.36056959999999982</v>
      </c>
      <c r="M22" s="60">
        <v>0.89531486143999994</v>
      </c>
      <c r="N22" s="104">
        <v>2.7E-2</v>
      </c>
      <c r="O22" s="4">
        <v>2.1999999999999999E-2</v>
      </c>
      <c r="P22" s="4">
        <v>0.64159999999999995</v>
      </c>
      <c r="Q22" s="4"/>
      <c r="R22" s="4"/>
      <c r="S22" s="4"/>
      <c r="T22" s="99">
        <v>0.1</v>
      </c>
    </row>
    <row r="23" spans="2:21" x14ac:dyDescent="0.3">
      <c r="B23" s="3" t="s">
        <v>229</v>
      </c>
      <c r="C23" s="4">
        <v>0.21000000000000019</v>
      </c>
      <c r="D23" s="4">
        <v>0.51285353199200023</v>
      </c>
      <c r="E23" s="4">
        <v>0.47834202844083284</v>
      </c>
      <c r="F23" s="4">
        <v>0.24792310643909832</v>
      </c>
      <c r="G23" s="4">
        <v>0.57464675825596401</v>
      </c>
      <c r="H23" s="47">
        <v>0.2751549872149659</v>
      </c>
      <c r="I23" s="47">
        <v>0.76707210559868622</v>
      </c>
      <c r="J23" s="47">
        <v>0.77005109804382044</v>
      </c>
      <c r="K23" s="47">
        <v>1.9742980566575388</v>
      </c>
      <c r="L23" s="4">
        <v>1.8514008398197785</v>
      </c>
      <c r="M23" s="60">
        <v>0.18152796579999975</v>
      </c>
      <c r="N23" s="104">
        <v>2.7E-2</v>
      </c>
      <c r="O23" s="4">
        <v>2.1999999999999999E-2</v>
      </c>
      <c r="P23" s="4"/>
      <c r="Q23" s="4"/>
      <c r="R23" s="4"/>
      <c r="S23" s="4"/>
      <c r="T23" s="99">
        <v>0.12570000000000001</v>
      </c>
    </row>
    <row r="24" spans="2:21" x14ac:dyDescent="0.3">
      <c r="B24" s="3" t="s">
        <v>264</v>
      </c>
      <c r="C24" s="4">
        <v>0.24571279999999995</v>
      </c>
      <c r="D24" s="4">
        <v>0.27361835546399993</v>
      </c>
      <c r="E24" s="4">
        <v>0.16999403000000002</v>
      </c>
      <c r="F24" s="4">
        <v>0.36424267941499999</v>
      </c>
      <c r="G24" s="4">
        <v>0.31812771088123992</v>
      </c>
      <c r="H24" s="47">
        <v>0.24693482236468678</v>
      </c>
      <c r="I24" s="47">
        <v>0.52455577942400011</v>
      </c>
      <c r="J24" s="47">
        <v>0.63354092746902713</v>
      </c>
      <c r="K24" s="47">
        <v>1.0861897208098097</v>
      </c>
      <c r="L24" s="4">
        <v>2.3215371227887376</v>
      </c>
      <c r="M24" s="60">
        <v>0.24766841825600006</v>
      </c>
      <c r="N24" s="104"/>
      <c r="O24" s="4"/>
      <c r="P24" s="4">
        <v>0.12620000000000001</v>
      </c>
      <c r="Q24" s="4"/>
      <c r="R24" s="4">
        <v>5.4699999999999999E-2</v>
      </c>
      <c r="S24" s="4"/>
      <c r="T24" s="99">
        <v>5.04E-2</v>
      </c>
    </row>
    <row r="25" spans="2:21" x14ac:dyDescent="0.3">
      <c r="B25" s="3" t="s">
        <v>230</v>
      </c>
      <c r="C25" s="4">
        <v>0.30002040841400013</v>
      </c>
      <c r="D25" s="4">
        <v>0.32386776891780844</v>
      </c>
      <c r="E25" s="4">
        <v>0.211024276304</v>
      </c>
      <c r="F25" s="4">
        <v>0.37527148236628949</v>
      </c>
      <c r="G25" s="4">
        <v>0.40000039999999992</v>
      </c>
      <c r="H25" s="47">
        <v>0.43802000000000008</v>
      </c>
      <c r="I25" s="47">
        <v>0.5000001814208983</v>
      </c>
      <c r="J25" s="47">
        <v>0.87769992092271298</v>
      </c>
      <c r="K25" s="47">
        <v>1.9303649333388755</v>
      </c>
      <c r="L25" s="4">
        <v>0.84308749999999999</v>
      </c>
      <c r="M25" s="60">
        <v>0.48810796086282005</v>
      </c>
      <c r="N25" s="104"/>
      <c r="O25" s="4"/>
      <c r="P25" s="4">
        <v>0.160385</v>
      </c>
      <c r="Q25" s="4">
        <v>7.1717000000000003E-2</v>
      </c>
      <c r="R25" s="4"/>
      <c r="S25" s="4">
        <v>7.8025999999999998E-2</v>
      </c>
      <c r="T25" s="99">
        <v>0.11</v>
      </c>
    </row>
    <row r="26" spans="2:21" x14ac:dyDescent="0.3">
      <c r="B26" s="3" t="s">
        <v>231</v>
      </c>
      <c r="C26" s="4">
        <v>0.3022682203760001</v>
      </c>
      <c r="D26" s="4">
        <v>0.34770884534455804</v>
      </c>
      <c r="E26" s="4">
        <v>0.27422667937547551</v>
      </c>
      <c r="F26" s="4">
        <v>0.31807327863458701</v>
      </c>
      <c r="G26" s="4">
        <v>0.31010557199355304</v>
      </c>
      <c r="H26" s="47">
        <v>0.45481586130196883</v>
      </c>
      <c r="I26" s="47">
        <v>0.49469701921528464</v>
      </c>
      <c r="J26" s="47">
        <v>0.90544827050059595</v>
      </c>
      <c r="K26" s="47">
        <v>1.2401266352655331</v>
      </c>
      <c r="L26" s="4">
        <v>1.2766430356033363</v>
      </c>
      <c r="M26" s="60">
        <v>0.28348016370029661</v>
      </c>
      <c r="N26" s="104"/>
      <c r="O26" s="4">
        <v>7.9853999999999994E-2</v>
      </c>
      <c r="P26" s="4">
        <v>3.6974E-2</v>
      </c>
      <c r="Q26" s="4">
        <v>2.6741999999999998E-2</v>
      </c>
      <c r="R26" s="4">
        <v>4.3409000000000003E-2</v>
      </c>
      <c r="S26" s="4"/>
      <c r="T26" s="99">
        <v>6.9892999999999997E-2</v>
      </c>
    </row>
    <row r="27" spans="2:21" x14ac:dyDescent="0.3">
      <c r="B27" s="3" t="s">
        <v>232</v>
      </c>
      <c r="C27" s="4">
        <v>0.20808422000000015</v>
      </c>
      <c r="D27" s="4">
        <v>0.31369040000000004</v>
      </c>
      <c r="E27" s="4">
        <v>0.21687013880000028</v>
      </c>
      <c r="F27" s="4">
        <v>0.38918696840000044</v>
      </c>
      <c r="G27" s="4">
        <v>0.36239486075000071</v>
      </c>
      <c r="H27" s="47">
        <v>0.20225200000000032</v>
      </c>
      <c r="I27" s="47">
        <v>0.33908474445545633</v>
      </c>
      <c r="J27" s="47">
        <v>0.74636000000000036</v>
      </c>
      <c r="K27" s="47">
        <v>1.2839379199999996</v>
      </c>
      <c r="L27" s="4">
        <v>1.614980880401121</v>
      </c>
      <c r="M27" s="60">
        <v>0.1817120000000001</v>
      </c>
      <c r="N27" s="104">
        <v>0.12</v>
      </c>
      <c r="O27" s="4"/>
      <c r="P27" s="4"/>
      <c r="Q27" s="4"/>
      <c r="R27" s="4">
        <v>5.5100000000000003E-2</v>
      </c>
      <c r="S27" s="4"/>
      <c r="T27" s="99"/>
    </row>
    <row r="28" spans="2:21" x14ac:dyDescent="0.3">
      <c r="B28" s="3" t="s">
        <v>233</v>
      </c>
      <c r="C28" s="4">
        <v>0.39354951942343308</v>
      </c>
      <c r="D28" s="4">
        <v>0.36876175259144994</v>
      </c>
      <c r="E28" s="4">
        <v>0.24496699155648538</v>
      </c>
      <c r="F28" s="4">
        <v>0.28856664897924111</v>
      </c>
      <c r="G28" s="4">
        <v>0.62281162736196238</v>
      </c>
      <c r="H28" s="47">
        <v>0.31209678555668274</v>
      </c>
      <c r="I28" s="47">
        <v>0.65622168671205228</v>
      </c>
      <c r="J28" s="47">
        <v>0.90202466360413092</v>
      </c>
      <c r="K28" s="47">
        <v>1.9017267100593429</v>
      </c>
      <c r="L28" s="4">
        <v>1.3616899667160602</v>
      </c>
      <c r="M28" s="60">
        <v>0.1979545086079999</v>
      </c>
      <c r="N28" s="104"/>
      <c r="O28" s="4">
        <v>8.7599999999999997E-2</v>
      </c>
      <c r="P28" s="4"/>
      <c r="Q28" s="4">
        <v>6.9800000000000001E-2</v>
      </c>
      <c r="R28" s="4">
        <v>2.9600000000000001E-2</v>
      </c>
      <c r="S28" s="4"/>
      <c r="T28" s="99"/>
    </row>
    <row r="29" spans="2:21" x14ac:dyDescent="0.3">
      <c r="B29" s="3" t="s">
        <v>234</v>
      </c>
      <c r="C29" s="4">
        <v>0.40905580566012989</v>
      </c>
      <c r="D29" s="4">
        <v>0.41651970584240705</v>
      </c>
      <c r="E29" s="4">
        <v>0.24123345661191498</v>
      </c>
      <c r="F29" s="4">
        <v>0.28161145162399981</v>
      </c>
      <c r="G29" s="4">
        <v>0.35438446558946124</v>
      </c>
      <c r="H29" s="47">
        <v>0.17492406432794017</v>
      </c>
      <c r="I29" s="47">
        <v>0.59525053466430755</v>
      </c>
      <c r="J29" s="47">
        <v>0.85376997533686749</v>
      </c>
      <c r="K29" s="47">
        <v>1.2311456763401067</v>
      </c>
      <c r="L29" s="4">
        <v>1.4775003838097276</v>
      </c>
      <c r="M29" s="60">
        <v>0.33263476525993418</v>
      </c>
      <c r="N29" s="104">
        <v>6.8500000000000005E-2</v>
      </c>
      <c r="O29" s="4">
        <v>4.8399999999999999E-2</v>
      </c>
      <c r="P29" s="4">
        <v>2.3599999999999999E-2</v>
      </c>
      <c r="Q29" s="4">
        <v>3.61E-2</v>
      </c>
      <c r="R29" s="4">
        <v>2.7199999999999998E-2</v>
      </c>
      <c r="S29" s="4">
        <v>0.05</v>
      </c>
      <c r="T29" s="99">
        <v>0.04</v>
      </c>
    </row>
    <row r="30" spans="2:21" x14ac:dyDescent="0.3">
      <c r="B30" s="3" t="s">
        <v>235</v>
      </c>
      <c r="C30" s="4">
        <v>0.27739533999999999</v>
      </c>
      <c r="D30" s="4">
        <v>0.26504364000000002</v>
      </c>
      <c r="E30" s="4">
        <v>0.19707200000000014</v>
      </c>
      <c r="F30" s="4">
        <v>0.18668000000000018</v>
      </c>
      <c r="G30" s="4">
        <v>0.27893399999999979</v>
      </c>
      <c r="H30" s="47">
        <v>0.1140000000000001</v>
      </c>
      <c r="I30" s="47">
        <v>0.61299999999999999</v>
      </c>
      <c r="J30" s="47">
        <v>0.88893250000000013</v>
      </c>
      <c r="K30" s="47">
        <v>1.7371249999999998</v>
      </c>
      <c r="L30" s="4">
        <v>1.7623749999999996</v>
      </c>
      <c r="M30" s="60">
        <v>0.19497824977599998</v>
      </c>
      <c r="N30" s="104"/>
      <c r="O30" s="4"/>
      <c r="P30" s="4">
        <v>0.10929999999999999</v>
      </c>
      <c r="Q30" s="4"/>
      <c r="R30" s="4">
        <v>3.7600000000000001E-2</v>
      </c>
      <c r="S30" s="4"/>
      <c r="T30" s="99">
        <v>3.8199999999999998E-2</v>
      </c>
    </row>
    <row r="31" spans="2:21" x14ac:dyDescent="0.3">
      <c r="B31" s="3" t="s">
        <v>236</v>
      </c>
      <c r="C31" s="4">
        <v>0.40646519265109471</v>
      </c>
      <c r="D31" s="4">
        <v>0.43811665418870072</v>
      </c>
      <c r="E31" s="4">
        <v>0.307451697531405</v>
      </c>
      <c r="F31" s="4">
        <v>0.28006974025518372</v>
      </c>
      <c r="G31" s="4">
        <v>0.31942116636226459</v>
      </c>
      <c r="H31" s="47">
        <v>0.20406098968999986</v>
      </c>
      <c r="I31" s="47">
        <v>0.50397688811200259</v>
      </c>
      <c r="J31" s="47">
        <v>1.0202193199999998</v>
      </c>
      <c r="K31" s="47">
        <v>1.7217283454362966</v>
      </c>
      <c r="L31" s="4">
        <v>1.3344923830134512</v>
      </c>
      <c r="M31" s="60">
        <v>0.21485312000000034</v>
      </c>
      <c r="N31" s="104">
        <v>0.08</v>
      </c>
      <c r="O31" s="4">
        <v>0.04</v>
      </c>
      <c r="P31" s="4">
        <v>0.04</v>
      </c>
      <c r="Q31" s="4">
        <v>0.04</v>
      </c>
      <c r="R31" s="4"/>
      <c r="S31" s="4"/>
      <c r="T31" s="99"/>
    </row>
    <row r="32" spans="2:21" x14ac:dyDescent="0.3">
      <c r="B32" s="3" t="s">
        <v>237</v>
      </c>
      <c r="C32" s="4">
        <v>0.81790983572199583</v>
      </c>
      <c r="D32" s="4">
        <v>0.299353376</v>
      </c>
      <c r="E32" s="4">
        <v>0.22414607029744782</v>
      </c>
      <c r="F32" s="4">
        <v>0.30372221808335831</v>
      </c>
      <c r="G32" s="4">
        <v>0.26801196013957562</v>
      </c>
      <c r="H32" s="47">
        <v>0.21864994212500011</v>
      </c>
      <c r="I32" s="47">
        <v>0.58499125577996258</v>
      </c>
      <c r="J32" s="47">
        <v>0.89354371399615795</v>
      </c>
      <c r="K32" s="47">
        <v>1.1988986201371175</v>
      </c>
      <c r="L32" s="4">
        <v>1.5133105653310954</v>
      </c>
      <c r="M32" s="60">
        <v>0.54063012535425092</v>
      </c>
      <c r="N32" s="104">
        <v>0.10929</v>
      </c>
      <c r="O32" s="4"/>
      <c r="P32" s="4">
        <v>0.302811</v>
      </c>
      <c r="Q32" s="4">
        <v>3.6999999999999998E-2</v>
      </c>
      <c r="R32" s="4">
        <v>2.8000000000000001E-2</v>
      </c>
      <c r="S32" s="4"/>
      <c r="T32" s="99"/>
    </row>
    <row r="33" spans="2:20" x14ac:dyDescent="0.3">
      <c r="B33" s="5" t="s">
        <v>238</v>
      </c>
      <c r="C33" s="6">
        <v>0.33677617625448497</v>
      </c>
      <c r="D33" s="6">
        <v>0.29998998311069225</v>
      </c>
      <c r="E33" s="6">
        <v>0.22420817324069109</v>
      </c>
      <c r="F33" s="6">
        <v>0.22571330177877469</v>
      </c>
      <c r="G33" s="6">
        <v>0.54140992428273704</v>
      </c>
      <c r="H33" s="49">
        <v>0.25328060000000008</v>
      </c>
      <c r="I33" s="49">
        <v>0.43836841595342246</v>
      </c>
      <c r="J33" s="49">
        <v>0.63757852017143768</v>
      </c>
      <c r="K33" s="47">
        <v>1.8567587896078326</v>
      </c>
      <c r="L33" s="4">
        <v>1.9182738050665229</v>
      </c>
      <c r="M33" s="60">
        <v>0.22546232792023058</v>
      </c>
      <c r="N33" s="104">
        <v>2.4E-2</v>
      </c>
      <c r="O33" s="4">
        <v>4.7E-2</v>
      </c>
      <c r="P33" s="4">
        <v>3.0861E-2</v>
      </c>
      <c r="Q33" s="4"/>
      <c r="R33" s="4">
        <v>0.05</v>
      </c>
      <c r="S33" s="4"/>
      <c r="T33" s="99">
        <v>5.6000000000000001E-2</v>
      </c>
    </row>
    <row r="34" spans="2:20" x14ac:dyDescent="0.3">
      <c r="B34" s="29" t="s">
        <v>182</v>
      </c>
      <c r="C34" s="30">
        <f>+SUMPRODUCT(C35:C38,'Empleo ISS'!C35:C38)/'Empleo ISS'!C34</f>
        <v>0.19841251527195666</v>
      </c>
      <c r="D34" s="30">
        <f>+SUMPRODUCT(D35:D38,'Empleo ISS'!D35:D38)/'Empleo ISS'!D34</f>
        <v>0.33994240819706689</v>
      </c>
      <c r="E34" s="30">
        <f>+SUMPRODUCT(E35:E38,'Empleo ISS'!E35:E38)/'Empleo ISS'!E34</f>
        <v>0.38481315632443808</v>
      </c>
      <c r="F34" s="30">
        <f>+SUMPRODUCT(F35:F38,'Empleo ISS'!F35:F38)/'Empleo ISS'!F34</f>
        <v>0.30067619998844436</v>
      </c>
      <c r="G34" s="30">
        <f>+SUMPRODUCT(G35:G38,'Empleo ISS'!G35:G38)/'Empleo ISS'!G34</f>
        <v>0.27945917722972846</v>
      </c>
      <c r="H34" s="48">
        <f>+SUMPRODUCT(H35:H38,'Empleo ISS'!H35:H38)/'Empleo ISS'!H34</f>
        <v>0.17502422054385183</v>
      </c>
      <c r="I34" s="48">
        <f>+SUMPRODUCT(I35:I38,'Empleo ISS'!I35:I38)/'Empleo ISS'!I34</f>
        <v>0.52857337305261454</v>
      </c>
      <c r="J34" s="48">
        <f>+SUMPRODUCT(J35:J38,'Empleo ISS'!J35:J38)/'Empleo ISS'!J34</f>
        <v>0.72157204430293342</v>
      </c>
      <c r="K34" s="48">
        <f>+SUMPRODUCT(K35:K38,'Empleo ISS'!K35:K38)/'Empleo ISS'!K34</f>
        <v>1.0312549981355288</v>
      </c>
      <c r="L34" s="30">
        <f>+SUMPRODUCT(L35:L38,'Empleo ISS'!L35:L38)/'Empleo ISS'!L34</f>
        <v>2.4716712641041831</v>
      </c>
      <c r="M34" s="30">
        <f>+SUMPRODUCT(M35:M38,'Empleo ISS'!M35:M38)/'Empleo ISS'!M34</f>
        <v>0.37062590309912846</v>
      </c>
      <c r="N34" s="105">
        <f>+SUMPRODUCT(N35:N38,'Empleo ISS'!N35:N38)/'Empleo ISS'!N34</f>
        <v>3.4819694666666672E-2</v>
      </c>
      <c r="O34" s="106">
        <f>+SUMPRODUCT(O35:O38,'Empleo ISS'!O35:O38)/'Empleo ISS'!O34</f>
        <v>0.12230122133333335</v>
      </c>
      <c r="P34" s="106">
        <f>+SUMPRODUCT(P35:P38,'Empleo ISS'!P35:P38)/'Empleo ISS'!P34</f>
        <v>5.3404056375838928E-2</v>
      </c>
      <c r="Q34" s="106">
        <f>+SUMPRODUCT(Q35:Q38,'Empleo ISS'!Q35:Q38)/'Empleo ISS'!Q34</f>
        <v>3.6338132791327908E-2</v>
      </c>
      <c r="R34" s="106">
        <f>+SUMPRODUCT(R35:R38,'Empleo ISS'!R35:R38)/'Empleo ISS'!R34</f>
        <v>3.1206711956521738E-2</v>
      </c>
      <c r="S34" s="106">
        <f>+SUMPRODUCT(S35:S38,'Empleo ISS'!S35:S38)/'Empleo ISS'!S34</f>
        <v>2.4585757162346521E-2</v>
      </c>
      <c r="T34" s="106">
        <f>+SUMPRODUCT(T35:T38,'Empleo ISS'!T35:T38)/'Empleo ISS'!T34</f>
        <v>2.5948650969529082E-2</v>
      </c>
    </row>
    <row r="35" spans="2:20" x14ac:dyDescent="0.3">
      <c r="B35" s="3" t="s">
        <v>239</v>
      </c>
      <c r="C35" s="4">
        <v>8.3812999999999915E-2</v>
      </c>
      <c r="D35" s="4">
        <v>0.37513455587200029</v>
      </c>
      <c r="E35" s="4">
        <v>0.3996695024000001</v>
      </c>
      <c r="F35" s="4">
        <v>0.32269760000000014</v>
      </c>
      <c r="G35" s="4">
        <v>0.25875784400000024</v>
      </c>
      <c r="H35" s="47">
        <v>0.15762500000000013</v>
      </c>
      <c r="I35" s="47">
        <v>0.63799922300009571</v>
      </c>
      <c r="J35" s="47">
        <v>0.59875061767922855</v>
      </c>
      <c r="K35" s="47">
        <v>1.1301046558407761</v>
      </c>
      <c r="L35" s="4">
        <v>2.6583194240000005</v>
      </c>
      <c r="M35" s="60">
        <v>0.40521619258480901</v>
      </c>
      <c r="N35" s="104"/>
      <c r="O35" s="4">
        <v>0.12659200000000001</v>
      </c>
      <c r="P35" s="4">
        <v>7.2581000000000007E-2</v>
      </c>
      <c r="Q35" s="4">
        <v>4.0034E-2</v>
      </c>
      <c r="R35" s="4">
        <v>4.342E-2</v>
      </c>
      <c r="S35" s="4">
        <v>3.2303999999999999E-2</v>
      </c>
      <c r="T35" s="99">
        <v>3.8082999999999999E-2</v>
      </c>
    </row>
    <row r="36" spans="2:20" x14ac:dyDescent="0.3">
      <c r="B36" s="3" t="s">
        <v>240</v>
      </c>
      <c r="C36" s="4">
        <v>0.43933599999999995</v>
      </c>
      <c r="D36" s="4">
        <v>0.29684500000000003</v>
      </c>
      <c r="E36" s="4">
        <v>0.32644699999999993</v>
      </c>
      <c r="F36" s="4">
        <v>0.30001151666299997</v>
      </c>
      <c r="G36" s="4">
        <v>0.29999960000000003</v>
      </c>
      <c r="H36" s="47">
        <v>0.28258024862800024</v>
      </c>
      <c r="I36" s="47">
        <v>0.53011196700762775</v>
      </c>
      <c r="J36" s="47">
        <v>0.65327065114000016</v>
      </c>
      <c r="K36" s="47">
        <v>0.72499999999999987</v>
      </c>
      <c r="L36" s="4">
        <v>2.1068974559654792</v>
      </c>
      <c r="M36" s="60">
        <v>0.68610117076107535</v>
      </c>
      <c r="N36" s="104">
        <v>0.42811100000000002</v>
      </c>
      <c r="O36" s="4"/>
      <c r="P36" s="4"/>
      <c r="Q36" s="4">
        <v>0.05</v>
      </c>
      <c r="R36" s="4">
        <v>4.4850000000000001E-2</v>
      </c>
      <c r="S36" s="4">
        <v>0.05</v>
      </c>
      <c r="T36" s="99">
        <v>2.4917999999999999E-2</v>
      </c>
    </row>
    <row r="37" spans="2:20" x14ac:dyDescent="0.3">
      <c r="B37" s="3" t="s">
        <v>241</v>
      </c>
      <c r="C37" s="4">
        <v>0.50619857194999973</v>
      </c>
      <c r="D37" s="4">
        <v>0.30180922860795589</v>
      </c>
      <c r="E37" s="4">
        <v>0.53715029906922362</v>
      </c>
      <c r="F37" s="4">
        <v>0.15021917888000003</v>
      </c>
      <c r="G37" s="4">
        <v>0.42156381425</v>
      </c>
      <c r="H37" s="47">
        <v>0.15332199999999996</v>
      </c>
      <c r="I37" s="47">
        <v>0.51225731143999997</v>
      </c>
      <c r="J37" s="47">
        <v>0.79598523853619207</v>
      </c>
      <c r="K37" s="47">
        <v>1.2946366178700619</v>
      </c>
      <c r="L37" s="4">
        <v>1.5387041272396482</v>
      </c>
      <c r="M37" s="60">
        <v>0.13082309057200026</v>
      </c>
      <c r="N37" s="104"/>
      <c r="O37" s="4"/>
      <c r="P37" s="4">
        <v>0.103326</v>
      </c>
      <c r="Q37" s="4">
        <v>2.4922E-2</v>
      </c>
      <c r="R37" s="4"/>
      <c r="S37" s="4"/>
      <c r="T37" s="99"/>
    </row>
    <row r="38" spans="2:20" x14ac:dyDescent="0.3">
      <c r="B38" s="5" t="s">
        <v>242</v>
      </c>
      <c r="C38" s="6">
        <v>0.30583458993176005</v>
      </c>
      <c r="D38" s="6">
        <v>0.28173864103599988</v>
      </c>
      <c r="E38" s="6">
        <v>0.34130984239099993</v>
      </c>
      <c r="F38" s="6">
        <v>0.27187816047575164</v>
      </c>
      <c r="G38" s="6">
        <v>0.29800760079837008</v>
      </c>
      <c r="H38" s="49">
        <v>0.18625217063099719</v>
      </c>
      <c r="I38" s="49">
        <v>0.26025508640356643</v>
      </c>
      <c r="J38" s="49">
        <v>1.0436452065095971</v>
      </c>
      <c r="K38" s="47">
        <v>0.84209272897151655</v>
      </c>
      <c r="L38" s="4">
        <v>2.2378445129943572</v>
      </c>
      <c r="M38" s="60">
        <v>0.21369727189497123</v>
      </c>
      <c r="N38" s="104"/>
      <c r="O38" s="4">
        <v>0.16805700000000001</v>
      </c>
      <c r="P38" s="4">
        <v>1.4652999999999999E-2</v>
      </c>
      <c r="Q38" s="4">
        <v>2.4067999999999999E-2</v>
      </c>
      <c r="R38" s="4"/>
      <c r="S38" s="4"/>
      <c r="T38" s="99"/>
    </row>
    <row r="39" spans="2:20" x14ac:dyDescent="0.3">
      <c r="B39" s="29" t="s">
        <v>183</v>
      </c>
      <c r="C39" s="30">
        <f>+SUMPRODUCT(C40:C47,'Empleo ISS'!C40:C47)/'Empleo ISS'!C39</f>
        <v>0.33872393798034617</v>
      </c>
      <c r="D39" s="30">
        <f>+SUMPRODUCT(D40:D47,'Empleo ISS'!D40:D47)/'Empleo ISS'!D39</f>
        <v>0.36166512223371367</v>
      </c>
      <c r="E39" s="30">
        <f>+SUMPRODUCT(E40:E47,'Empleo ISS'!E40:E47)/'Empleo ISS'!E39</f>
        <v>0.29043350397485573</v>
      </c>
      <c r="F39" s="30">
        <f>+SUMPRODUCT(F40:F47,'Empleo ISS'!F40:F47)/'Empleo ISS'!F39</f>
        <v>0.28058251333288459</v>
      </c>
      <c r="G39" s="30">
        <f>+SUMPRODUCT(G40:G47,'Empleo ISS'!G40:G47)/'Empleo ISS'!G39</f>
        <v>0.39407131138939988</v>
      </c>
      <c r="H39" s="48">
        <f>+SUMPRODUCT(H40:H47,'Empleo ISS'!H40:H47)/'Empleo ISS'!H39</f>
        <v>0.35752615053708181</v>
      </c>
      <c r="I39" s="48">
        <f>+SUMPRODUCT(I40:I47,'Empleo ISS'!I40:I47)/'Empleo ISS'!I39</f>
        <v>0.48230695221453118</v>
      </c>
      <c r="J39" s="48">
        <f>+SUMPRODUCT(J40:J47,'Empleo ISS'!J40:J47)/'Empleo ISS'!J39</f>
        <v>0.78797746550835324</v>
      </c>
      <c r="K39" s="48">
        <f>+SUMPRODUCT(K40:K47,'Empleo ISS'!K40:K47)/'Empleo ISS'!K39</f>
        <v>1.2132601153545024</v>
      </c>
      <c r="L39" s="30">
        <f>+SUMPRODUCT(L40:L47,'Empleo ISS'!L40:L47)/'Empleo ISS'!L39</f>
        <v>1.5645660352928246</v>
      </c>
      <c r="M39" s="30">
        <f>+SUMPRODUCT(M40:M47,'Empleo ISS'!M40:M47)/'Empleo ISS'!M39</f>
        <v>0.2852484160643462</v>
      </c>
      <c r="N39" s="105">
        <f>+SUMPRODUCT(N40:N47,'Empleo ISS'!N40:N47)/'Empleo ISS'!N39</f>
        <v>4.0899272727272723E-3</v>
      </c>
      <c r="O39" s="106">
        <f>+SUMPRODUCT(O40:O47,'Empleo ISS'!O40:O47)/'Empleo ISS'!O39</f>
        <v>4.4031928702010968E-2</v>
      </c>
      <c r="P39" s="106">
        <f>+SUMPRODUCT(P40:P47,'Empleo ISS'!P40:P47)/'Empleo ISS'!P39</f>
        <v>6.9823414364640887E-2</v>
      </c>
      <c r="Q39" s="106">
        <f>+SUMPRODUCT(Q40:Q47,'Empleo ISS'!Q40:Q47)/'Empleo ISS'!Q39</f>
        <v>4.8784874074074079E-2</v>
      </c>
      <c r="R39" s="106">
        <f>+SUMPRODUCT(R40:R47,'Empleo ISS'!R40:R47)/'Empleo ISS'!R39</f>
        <v>4.5588146067415736E-2</v>
      </c>
      <c r="S39" s="106">
        <f>+SUMPRODUCT(S40:S47,'Empleo ISS'!S40:S47)/'Empleo ISS'!S39</f>
        <v>1.0207939508506616E-2</v>
      </c>
      <c r="T39" s="106">
        <f>+SUMPRODUCT(T40:T47,'Empleo ISS'!T40:T47)/'Empleo ISS'!T39</f>
        <v>3.5667726415094345E-2</v>
      </c>
    </row>
    <row r="40" spans="2:20" x14ac:dyDescent="0.3">
      <c r="B40" s="3" t="s">
        <v>243</v>
      </c>
      <c r="C40" s="4">
        <v>0.35039209162911389</v>
      </c>
      <c r="D40" s="4">
        <v>0.35320525958527282</v>
      </c>
      <c r="E40" s="4">
        <v>0.2651620769110401</v>
      </c>
      <c r="F40" s="4">
        <v>0.31353842148303612</v>
      </c>
      <c r="G40" s="4">
        <v>0.47807864066925965</v>
      </c>
      <c r="H40" s="47">
        <v>0.13726729999999976</v>
      </c>
      <c r="I40" s="47">
        <v>0.65060307536271811</v>
      </c>
      <c r="J40" s="47">
        <v>0.72149890027063623</v>
      </c>
      <c r="K40" s="47">
        <v>1.2872222927293939</v>
      </c>
      <c r="L40" s="4">
        <v>1.4388294181783419</v>
      </c>
      <c r="M40" s="60">
        <v>0.17625672366443168</v>
      </c>
      <c r="N40" s="104"/>
      <c r="O40" s="4">
        <v>4.6286000000000001E-2</v>
      </c>
      <c r="P40" s="4"/>
      <c r="Q40" s="4">
        <v>9.5543000000000003E-2</v>
      </c>
      <c r="R40" s="4"/>
      <c r="S40" s="4"/>
      <c r="T40" s="99">
        <v>2.6176999999999999E-2</v>
      </c>
    </row>
    <row r="41" spans="2:20" x14ac:dyDescent="0.3">
      <c r="B41" s="3" t="s">
        <v>244</v>
      </c>
      <c r="C41" s="4">
        <v>0.27288526112000011</v>
      </c>
      <c r="D41" s="4">
        <v>0.46203562664820375</v>
      </c>
      <c r="E41" s="4">
        <v>0.30913316023565929</v>
      </c>
      <c r="F41" s="4">
        <v>0.30883704003010504</v>
      </c>
      <c r="G41" s="4">
        <v>0.44385351344579815</v>
      </c>
      <c r="H41" s="47">
        <v>0.32570800449999981</v>
      </c>
      <c r="I41" s="47">
        <v>0.52421986138400012</v>
      </c>
      <c r="J41" s="47">
        <v>0.58305661820250232</v>
      </c>
      <c r="K41" s="47">
        <v>1.6389032618501718</v>
      </c>
      <c r="L41" s="4">
        <v>1.6084743168360829</v>
      </c>
      <c r="M41" s="60">
        <v>0.32608618149883073</v>
      </c>
      <c r="N41" s="104"/>
      <c r="O41" s="4"/>
      <c r="P41" s="4">
        <v>9.8515000000000005E-2</v>
      </c>
      <c r="Q41" s="4"/>
      <c r="R41" s="4">
        <v>9.8649000000000001E-2</v>
      </c>
      <c r="S41" s="4"/>
      <c r="T41" s="99">
        <v>9.8769999999999997E-2</v>
      </c>
    </row>
    <row r="42" spans="2:20" x14ac:dyDescent="0.3">
      <c r="B42" s="3" t="s">
        <v>246</v>
      </c>
      <c r="C42" s="4">
        <v>0.33036472443200005</v>
      </c>
      <c r="D42" s="4">
        <v>0.32958727999999993</v>
      </c>
      <c r="E42" s="4">
        <v>0.25720149999999986</v>
      </c>
      <c r="F42" s="4">
        <v>0.25345993710968218</v>
      </c>
      <c r="G42" s="4">
        <v>0.19598640574094972</v>
      </c>
      <c r="H42" s="47">
        <v>0.48059792710118976</v>
      </c>
      <c r="I42" s="47">
        <v>0.4449014490265919</v>
      </c>
      <c r="J42" s="47">
        <v>1.0442878600378593</v>
      </c>
      <c r="K42" s="47">
        <v>1.049231975526113</v>
      </c>
      <c r="L42" s="4">
        <v>1.9016363032157102</v>
      </c>
      <c r="M42" s="60">
        <v>0.20391036469999979</v>
      </c>
      <c r="N42" s="104"/>
      <c r="O42" s="4"/>
      <c r="P42" s="4">
        <v>9.7100000000000006E-2</v>
      </c>
      <c r="Q42" s="4">
        <v>9.7356999999999999E-2</v>
      </c>
      <c r="R42" s="4"/>
      <c r="S42" s="4"/>
      <c r="T42" s="99"/>
    </row>
    <row r="43" spans="2:20" x14ac:dyDescent="0.3">
      <c r="B43" s="3" t="s">
        <v>247</v>
      </c>
      <c r="C43" s="4">
        <v>0.44531686560799999</v>
      </c>
      <c r="D43" s="4">
        <v>0.40612263000070414</v>
      </c>
      <c r="E43" s="4">
        <v>0.29292420829799992</v>
      </c>
      <c r="F43" s="4">
        <v>0.18620851400000005</v>
      </c>
      <c r="G43" s="4">
        <v>0.77685109791503648</v>
      </c>
      <c r="H43" s="47">
        <v>0.20144394713199998</v>
      </c>
      <c r="I43" s="47">
        <v>0.37551147997822132</v>
      </c>
      <c r="J43" s="47">
        <v>0.58542642180696047</v>
      </c>
      <c r="K43" s="47">
        <v>1.653301882099897</v>
      </c>
      <c r="L43" s="4">
        <v>0.93627225000000003</v>
      </c>
      <c r="M43" s="60">
        <v>0.33100000000000041</v>
      </c>
      <c r="N43" s="104"/>
      <c r="O43" s="4">
        <v>0.1</v>
      </c>
      <c r="P43" s="4"/>
      <c r="Q43" s="4">
        <v>0.1</v>
      </c>
      <c r="R43" s="4"/>
      <c r="S43" s="4"/>
      <c r="T43" s="99">
        <v>0.1</v>
      </c>
    </row>
    <row r="44" spans="2:20" x14ac:dyDescent="0.3">
      <c r="B44" s="3" t="s">
        <v>248</v>
      </c>
      <c r="C44" s="4">
        <v>0.34707295872799993</v>
      </c>
      <c r="D44" s="4">
        <v>0.419184341844</v>
      </c>
      <c r="E44" s="4">
        <v>0.29882199999999992</v>
      </c>
      <c r="F44" s="4">
        <v>0.37377512709882987</v>
      </c>
      <c r="G44" s="4">
        <v>0.34916810661314712</v>
      </c>
      <c r="H44" s="47">
        <v>0.39929604236139515</v>
      </c>
      <c r="I44" s="47">
        <v>0.47369434989887904</v>
      </c>
      <c r="J44" s="47">
        <v>0.68787613132821068</v>
      </c>
      <c r="K44" s="47">
        <v>1.3093547778663663</v>
      </c>
      <c r="L44" s="4">
        <v>1.5445275622062269</v>
      </c>
      <c r="M44" s="60">
        <v>0.5660948818907634</v>
      </c>
      <c r="N44" s="104"/>
      <c r="O44" s="4">
        <v>0.19270799999999999</v>
      </c>
      <c r="P44" s="4">
        <v>0.14560799999999999</v>
      </c>
      <c r="Q44" s="4"/>
      <c r="R44" s="4">
        <v>0.14616699999999999</v>
      </c>
      <c r="S44" s="4"/>
      <c r="T44" s="99"/>
    </row>
    <row r="45" spans="2:20" x14ac:dyDescent="0.3">
      <c r="B45" s="3" t="s">
        <v>249</v>
      </c>
      <c r="C45" s="4">
        <v>0.33937643110399973</v>
      </c>
      <c r="D45" s="4">
        <v>0.30161531000000008</v>
      </c>
      <c r="E45" s="4">
        <v>0.29731280000000027</v>
      </c>
      <c r="F45" s="4">
        <v>0.17097379999999984</v>
      </c>
      <c r="G45" s="4">
        <v>0.41886606950000016</v>
      </c>
      <c r="H45" s="47">
        <v>0.32491672000000005</v>
      </c>
      <c r="I45" s="47">
        <v>0.42179715000000018</v>
      </c>
      <c r="J45" s="47">
        <v>0.69825903048166404</v>
      </c>
      <c r="K45" s="47">
        <v>0.90231005602195991</v>
      </c>
      <c r="L45" s="4">
        <v>1.7642599729993642</v>
      </c>
      <c r="M45" s="60">
        <v>0.20868035999999979</v>
      </c>
      <c r="N45" s="104"/>
      <c r="O45" s="4">
        <v>9.9400000000000002E-2</v>
      </c>
      <c r="P45" s="4"/>
      <c r="Q45" s="4"/>
      <c r="R45" s="4">
        <v>9.9400000000000002E-2</v>
      </c>
      <c r="S45" s="4"/>
      <c r="T45" s="99"/>
    </row>
    <row r="46" spans="2:20" x14ac:dyDescent="0.3">
      <c r="B46" s="3" t="s">
        <v>250</v>
      </c>
      <c r="C46" s="4">
        <v>0.35042939741600021</v>
      </c>
      <c r="D46" s="4">
        <v>0.35165229709999979</v>
      </c>
      <c r="E46" s="4">
        <v>0.32592306948799998</v>
      </c>
      <c r="F46" s="4">
        <v>0.36227273385218473</v>
      </c>
      <c r="G46" s="4">
        <v>0.39593551085471423</v>
      </c>
      <c r="H46" s="47">
        <v>0.3963939511584984</v>
      </c>
      <c r="I46" s="47">
        <v>0.46719670023706894</v>
      </c>
      <c r="J46" s="47">
        <v>0.88331116584898095</v>
      </c>
      <c r="K46" s="47">
        <v>0.73450669024713511</v>
      </c>
      <c r="L46" s="4">
        <v>1.593288053541448</v>
      </c>
      <c r="M46" s="60">
        <v>0.33705687500000048</v>
      </c>
      <c r="N46" s="104"/>
      <c r="O46" s="4"/>
      <c r="P46" s="4">
        <v>0.1</v>
      </c>
      <c r="Q46" s="4">
        <v>0.05</v>
      </c>
      <c r="R46" s="4">
        <v>0.05</v>
      </c>
      <c r="S46" s="4">
        <v>0.05</v>
      </c>
      <c r="T46" s="99">
        <v>0.05</v>
      </c>
    </row>
    <row r="47" spans="2:20" x14ac:dyDescent="0.3">
      <c r="B47" s="5" t="s">
        <v>251</v>
      </c>
      <c r="C47" s="6">
        <v>0.3276598031396476</v>
      </c>
      <c r="D47" s="6">
        <v>0.35493626141448198</v>
      </c>
      <c r="E47" s="6">
        <v>0.27465749680113016</v>
      </c>
      <c r="F47" s="6">
        <v>0.29983204480022185</v>
      </c>
      <c r="G47" s="6">
        <v>0.34895933351996811</v>
      </c>
      <c r="H47" s="49">
        <v>0.41605396564359931</v>
      </c>
      <c r="I47" s="49">
        <v>0.6116507353478029</v>
      </c>
      <c r="J47" s="49">
        <v>0.70301566381310177</v>
      </c>
      <c r="K47" s="47">
        <v>1.8675919300367791</v>
      </c>
      <c r="L47" s="4">
        <v>1.2056483593028235</v>
      </c>
      <c r="M47" s="60">
        <v>0.1584660377679421</v>
      </c>
      <c r="N47" s="104">
        <v>4.9987999999999998E-2</v>
      </c>
      <c r="O47" s="4">
        <v>3.9990999999999999E-2</v>
      </c>
      <c r="P47" s="4">
        <v>2.9994E-2</v>
      </c>
      <c r="Q47" s="4"/>
      <c r="R47" s="4"/>
      <c r="S47" s="4"/>
      <c r="T47" s="99">
        <v>2.9994E-2</v>
      </c>
    </row>
    <row r="48" spans="2:20" x14ac:dyDescent="0.3">
      <c r="B48" s="29" t="s">
        <v>184</v>
      </c>
      <c r="C48" s="30">
        <f>+SUMPRODUCT(C49:C56,'Empleo ISS'!C49:C56)/'Empleo ISS'!C48</f>
        <v>0.37436903727081694</v>
      </c>
      <c r="D48" s="30">
        <f>+SUMPRODUCT(D49:D56,'Empleo ISS'!D49:D56)/'Empleo ISS'!D48</f>
        <v>0.32689191675585971</v>
      </c>
      <c r="E48" s="30">
        <f>+SUMPRODUCT(E49:E56,'Empleo ISS'!E49:E56)/'Empleo ISS'!E48</f>
        <v>0.2004869625807516</v>
      </c>
      <c r="F48" s="30">
        <f>+SUMPRODUCT(F49:F56,'Empleo ISS'!F49:F56)/'Empleo ISS'!F48</f>
        <v>0.30287891888550361</v>
      </c>
      <c r="G48" s="30">
        <f>+SUMPRODUCT(G49:G56,'Empleo ISS'!G49:G56)/'Empleo ISS'!G48</f>
        <v>0.44353200455554653</v>
      </c>
      <c r="H48" s="48">
        <f>+SUMPRODUCT(H49:H56,'Empleo ISS'!H49:H56)/'Empleo ISS'!H48</f>
        <v>0.28971985468286843</v>
      </c>
      <c r="I48" s="48">
        <f>+SUMPRODUCT(I49:I56,'Empleo ISS'!I49:I56)/'Empleo ISS'!I48</f>
        <v>0.54376128306387461</v>
      </c>
      <c r="J48" s="48">
        <f>+SUMPRODUCT(J49:J56,'Empleo ISS'!J49:J56)/'Empleo ISS'!J48</f>
        <v>0.78655725935300824</v>
      </c>
      <c r="K48" s="48">
        <f>+SUMPRODUCT(K49:K56,'Empleo ISS'!K49:K56)/'Empleo ISS'!K48</f>
        <v>1.3589650271783393</v>
      </c>
      <c r="L48" s="30">
        <f>+SUMPRODUCT(L49:L56,'Empleo ISS'!L49:L56)/'Empleo ISS'!L48</f>
        <v>1.41886755150076</v>
      </c>
      <c r="M48" s="30">
        <f>+SUMPRODUCT(M49:M56,'Empleo ISS'!M49:M56)/'Empleo ISS'!M48</f>
        <v>0.27146680921585414</v>
      </c>
      <c r="N48" s="105">
        <f>+SUMPRODUCT(N49:N56,'Empleo ISS'!N49:N56)/'Empleo ISS'!N48</f>
        <v>1.6227112676056338E-2</v>
      </c>
      <c r="O48" s="106">
        <f>+SUMPRODUCT(O49:O56,'Empleo ISS'!O49:O56)/'Empleo ISS'!O48</f>
        <v>6.8133002129169631E-2</v>
      </c>
      <c r="P48" s="106">
        <f>+SUMPRODUCT(P49:P56,'Empleo ISS'!P49:P56)/'Empleo ISS'!P48</f>
        <v>4.1040984881209511E-2</v>
      </c>
      <c r="Q48" s="106">
        <f>+SUMPRODUCT(Q49:Q56,'Empleo ISS'!Q49:Q56)/'Empleo ISS'!Q48</f>
        <v>4.7224548736462098E-2</v>
      </c>
      <c r="R48" s="106">
        <f>+SUMPRODUCT(R49:R56,'Empleo ISS'!R49:R56)/'Empleo ISS'!R48</f>
        <v>6.7648621641249088E-2</v>
      </c>
      <c r="S48" s="106">
        <f>+SUMPRODUCT(S49:S56,'Empleo ISS'!S49:S56)/'Empleo ISS'!S48</f>
        <v>4.9999999999999992E-3</v>
      </c>
      <c r="T48" s="106">
        <f>+SUMPRODUCT(T49:T56,'Empleo ISS'!T49:T56)/'Empleo ISS'!T48</f>
        <v>2.0326409495548961E-3</v>
      </c>
    </row>
    <row r="49" spans="2:20" x14ac:dyDescent="0.3">
      <c r="B49" s="3" t="s">
        <v>252</v>
      </c>
      <c r="C49" s="4">
        <v>0.37004700000000001</v>
      </c>
      <c r="D49" s="4">
        <v>0.37008304326656005</v>
      </c>
      <c r="E49" s="4">
        <v>0.2110951576389819</v>
      </c>
      <c r="F49" s="4">
        <v>0.31260254692259637</v>
      </c>
      <c r="G49" s="4">
        <v>0.40466941015625024</v>
      </c>
      <c r="H49" s="47">
        <v>0.34740510128000035</v>
      </c>
      <c r="I49" s="47">
        <v>0.47268175587200023</v>
      </c>
      <c r="J49" s="47">
        <v>0.79694389354457651</v>
      </c>
      <c r="K49" s="47">
        <v>1.5011092043069443</v>
      </c>
      <c r="L49" s="4">
        <v>1.5164218750000007</v>
      </c>
      <c r="M49" s="60">
        <v>0.21348800000000012</v>
      </c>
      <c r="N49" s="104"/>
      <c r="O49" s="4">
        <v>0.08</v>
      </c>
      <c r="P49" s="4"/>
      <c r="Q49" s="4">
        <v>0.06</v>
      </c>
      <c r="R49" s="4">
        <v>0.06</v>
      </c>
      <c r="S49" s="4"/>
      <c r="T49" s="99"/>
    </row>
    <row r="50" spans="2:20" x14ac:dyDescent="0.3">
      <c r="B50" s="3" t="s">
        <v>253</v>
      </c>
      <c r="C50" s="4">
        <v>0.36991448159999973</v>
      </c>
      <c r="D50" s="4">
        <v>0.36009435746911977</v>
      </c>
      <c r="E50" s="4">
        <v>0.28260170420419062</v>
      </c>
      <c r="F50" s="4">
        <v>0.2971335505924575</v>
      </c>
      <c r="G50" s="4">
        <v>0.35812384351661675</v>
      </c>
      <c r="H50" s="47">
        <v>0.38591745384828791</v>
      </c>
      <c r="I50" s="47">
        <v>0.42202576919157675</v>
      </c>
      <c r="J50" s="47">
        <v>0.72657329855932407</v>
      </c>
      <c r="K50" s="47">
        <v>1.9207877469964445</v>
      </c>
      <c r="L50" s="4">
        <v>2.1930089187450776</v>
      </c>
      <c r="M50" s="60">
        <v>0.20750000000000002</v>
      </c>
      <c r="N50" s="104"/>
      <c r="O50" s="4">
        <v>0.15</v>
      </c>
      <c r="P50" s="4"/>
      <c r="Q50" s="4"/>
      <c r="R50" s="4"/>
      <c r="S50" s="4"/>
      <c r="T50" s="99">
        <v>0.05</v>
      </c>
    </row>
    <row r="51" spans="2:20" x14ac:dyDescent="0.3">
      <c r="B51" s="3" t="s">
        <v>254</v>
      </c>
      <c r="C51" s="4">
        <v>0.36568540000000005</v>
      </c>
      <c r="D51" s="4">
        <v>0.36092066435863956</v>
      </c>
      <c r="E51" s="4">
        <v>0.22297933005360404</v>
      </c>
      <c r="F51" s="4">
        <v>0.3092634031781889</v>
      </c>
      <c r="G51" s="4">
        <v>0.43757092952301679</v>
      </c>
      <c r="H51" s="47">
        <v>0.45137944462210289</v>
      </c>
      <c r="I51" s="47">
        <v>0.44771949624774421</v>
      </c>
      <c r="J51" s="47">
        <v>0.76582655617492179</v>
      </c>
      <c r="K51" s="47">
        <v>1.2204850395821945</v>
      </c>
      <c r="L51" s="4">
        <v>2.089473390867151</v>
      </c>
      <c r="M51" s="60">
        <v>0.20999010001999996</v>
      </c>
      <c r="N51" s="104"/>
      <c r="O51" s="4"/>
      <c r="P51" s="4">
        <v>9.9995000000000001E-2</v>
      </c>
      <c r="Q51" s="4"/>
      <c r="R51" s="4">
        <v>9.9996000000000002E-2</v>
      </c>
      <c r="S51" s="4"/>
      <c r="T51" s="99"/>
    </row>
    <row r="52" spans="2:20" x14ac:dyDescent="0.3">
      <c r="B52" s="3" t="s">
        <v>687</v>
      </c>
      <c r="C52" s="17">
        <v>0</v>
      </c>
      <c r="D52" s="17">
        <v>0</v>
      </c>
      <c r="E52" s="17">
        <v>0</v>
      </c>
      <c r="F52" s="17">
        <v>0</v>
      </c>
      <c r="G52" s="17">
        <v>0</v>
      </c>
      <c r="H52" s="17">
        <v>0</v>
      </c>
      <c r="I52" s="17">
        <v>0</v>
      </c>
      <c r="J52" s="17">
        <v>0</v>
      </c>
      <c r="K52" s="17">
        <v>0</v>
      </c>
      <c r="L52" s="4">
        <v>1.9163524544000001</v>
      </c>
      <c r="M52" s="60">
        <v>0.21348800000000012</v>
      </c>
      <c r="N52" s="104"/>
      <c r="O52" s="4"/>
      <c r="P52" s="4">
        <v>0.08</v>
      </c>
      <c r="Q52" s="4">
        <v>0.06</v>
      </c>
      <c r="R52" s="4">
        <v>0.06</v>
      </c>
      <c r="S52" s="4"/>
      <c r="T52" s="99"/>
    </row>
    <row r="53" spans="2:20" x14ac:dyDescent="0.3">
      <c r="B53" s="3" t="s">
        <v>255</v>
      </c>
      <c r="C53" s="4">
        <v>0.32835722000000023</v>
      </c>
      <c r="D53" s="4">
        <v>0.33688750000000001</v>
      </c>
      <c r="E53" s="4">
        <v>0.5043359027690002</v>
      </c>
      <c r="F53" s="4">
        <v>0.24899729443401331</v>
      </c>
      <c r="G53" s="4">
        <v>0.49858485000175023</v>
      </c>
      <c r="H53" s="47">
        <v>0.44622343212081783</v>
      </c>
      <c r="I53" s="47">
        <v>0.41395554378887178</v>
      </c>
      <c r="J53" s="47">
        <v>0.73307992429391966</v>
      </c>
      <c r="K53" s="47">
        <v>1.3719164396228676</v>
      </c>
      <c r="L53" s="4">
        <v>1.6240149827096912</v>
      </c>
      <c r="M53" s="60">
        <v>0.34921872800000009</v>
      </c>
      <c r="N53" s="104">
        <v>0.08</v>
      </c>
      <c r="O53" s="4"/>
      <c r="P53" s="4">
        <v>0.1</v>
      </c>
      <c r="Q53" s="4"/>
      <c r="R53" s="4">
        <v>4.4999999999999998E-2</v>
      </c>
      <c r="S53" s="4">
        <v>4.4999999999999998E-2</v>
      </c>
      <c r="T53" s="99">
        <v>0.04</v>
      </c>
    </row>
    <row r="54" spans="2:20" x14ac:dyDescent="0.3">
      <c r="B54" s="3" t="s">
        <v>256</v>
      </c>
      <c r="C54" s="4">
        <v>0.39216000000000006</v>
      </c>
      <c r="D54" s="4">
        <v>0.39149999999999996</v>
      </c>
      <c r="E54" s="4">
        <v>0.39216000000000006</v>
      </c>
      <c r="F54" s="4">
        <v>0.15560000000000018</v>
      </c>
      <c r="G54" s="4">
        <v>0.33100000000000041</v>
      </c>
      <c r="H54" s="47">
        <v>0.32824999999999993</v>
      </c>
      <c r="I54" s="47">
        <v>0.27050000000000018</v>
      </c>
      <c r="J54" s="47">
        <v>0.81499999999999995</v>
      </c>
      <c r="K54" s="47">
        <v>1.2810634521487998</v>
      </c>
      <c r="L54" s="4">
        <v>1.9002278544296205</v>
      </c>
      <c r="M54" s="60">
        <v>0.23049999999999993</v>
      </c>
      <c r="N54" s="104"/>
      <c r="O54" s="4"/>
      <c r="P54" s="4">
        <v>0.15</v>
      </c>
      <c r="Q54" s="4"/>
      <c r="R54" s="4">
        <v>7.0000000000000007E-2</v>
      </c>
      <c r="S54" s="4"/>
      <c r="T54" s="99"/>
    </row>
    <row r="55" spans="2:20" x14ac:dyDescent="0.3">
      <c r="B55" s="3" t="s">
        <v>257</v>
      </c>
      <c r="C55" s="4">
        <v>0.37893336412913148</v>
      </c>
      <c r="D55" s="4">
        <v>0.32005731200000009</v>
      </c>
      <c r="E55" s="4">
        <v>0.18003200000000019</v>
      </c>
      <c r="F55" s="4">
        <v>0.31249978515864951</v>
      </c>
      <c r="G55" s="4">
        <v>0.46528008695871459</v>
      </c>
      <c r="H55" s="47">
        <v>0.24322301814055347</v>
      </c>
      <c r="I55" s="47">
        <v>0.60196785475904813</v>
      </c>
      <c r="J55" s="47">
        <v>0.80020143457847892</v>
      </c>
      <c r="K55" s="47">
        <v>1.3423366407780866</v>
      </c>
      <c r="L55" s="4">
        <v>1.1884258408326462</v>
      </c>
      <c r="M55" s="60">
        <v>0.32134318913545568</v>
      </c>
      <c r="N55" s="104">
        <v>1.2500000000000001E-2</v>
      </c>
      <c r="O55" s="4">
        <v>9.8299999999999998E-2</v>
      </c>
      <c r="P55" s="4">
        <v>3.4200000000000001E-2</v>
      </c>
      <c r="Q55" s="4">
        <v>0.06</v>
      </c>
      <c r="R55" s="4">
        <v>8.3900000000000002E-2</v>
      </c>
      <c r="S55" s="4"/>
      <c r="T55" s="99"/>
    </row>
    <row r="56" spans="2:20" x14ac:dyDescent="0.3">
      <c r="B56" s="5" t="s">
        <v>258</v>
      </c>
      <c r="C56" s="6">
        <v>0.36527696000000009</v>
      </c>
      <c r="D56" s="6">
        <v>0.31863092816000016</v>
      </c>
      <c r="E56" s="6">
        <v>0.17935790324799994</v>
      </c>
      <c r="F56" s="6">
        <v>0.30092715610088661</v>
      </c>
      <c r="G56" s="6">
        <v>0.40048053692724639</v>
      </c>
      <c r="H56" s="49">
        <v>0.35667473709376507</v>
      </c>
      <c r="I56" s="49">
        <v>0.45811463834194033</v>
      </c>
      <c r="J56" s="49">
        <v>0.7534244998526487</v>
      </c>
      <c r="K56" s="47">
        <v>1.3960440206958213</v>
      </c>
      <c r="L56" s="4">
        <v>1.7495606714061696</v>
      </c>
      <c r="M56" s="60">
        <v>0.16724253529318056</v>
      </c>
      <c r="N56" s="104">
        <v>2.7E-2</v>
      </c>
      <c r="O56" s="4">
        <v>2.1999999999999999E-2</v>
      </c>
      <c r="P56" s="4">
        <v>2.7784E-2</v>
      </c>
      <c r="Q56" s="4">
        <v>3.6999999999999998E-2</v>
      </c>
      <c r="R56" s="4">
        <v>2.8000000000000001E-2</v>
      </c>
      <c r="S56" s="4">
        <v>1.4999999999999999E-2</v>
      </c>
      <c r="T56" s="99"/>
    </row>
    <row r="57" spans="2:20" x14ac:dyDescent="0.3">
      <c r="B57" s="29" t="s">
        <v>185</v>
      </c>
      <c r="C57" s="30">
        <f>+SUMPRODUCT(C58:C59,'Empleo ISS'!C58:C59)/'Empleo ISS'!C57</f>
        <v>0.6099003247105742</v>
      </c>
      <c r="D57" s="30">
        <f>+SUMPRODUCT(D58:D59,'Empleo ISS'!D58:D59)/'Empleo ISS'!D57</f>
        <v>0.25256712688394473</v>
      </c>
      <c r="E57" s="30">
        <f>+SUMPRODUCT(E58:E59,'Empleo ISS'!E58:E59)/'Empleo ISS'!E57</f>
        <v>0.33725639555633802</v>
      </c>
      <c r="F57" s="30">
        <f>+SUMPRODUCT(F58:F59,'Empleo ISS'!F58:F59)/'Empleo ISS'!F57</f>
        <v>0.22257683628155436</v>
      </c>
      <c r="G57" s="30">
        <f>+SUMPRODUCT(G58:G59,'Empleo ISS'!G58:G59)/'Empleo ISS'!G57</f>
        <v>0.16303624872518926</v>
      </c>
      <c r="H57" s="48">
        <f>+SUMPRODUCT(H58:H59,'Empleo ISS'!H58:H59)/'Empleo ISS'!H57</f>
        <v>0.40049761646745463</v>
      </c>
      <c r="I57" s="48">
        <f>+SUMPRODUCT(I58:I59,'Empleo ISS'!I58:I59)/'Empleo ISS'!I57</f>
        <v>0.47217004706297788</v>
      </c>
      <c r="J57" s="48">
        <f>+SUMPRODUCT(J58:J59,'Empleo ISS'!J58:J59)/'Empleo ISS'!J57</f>
        <v>0.72118036250233331</v>
      </c>
      <c r="K57" s="48">
        <f>+SUMPRODUCT(K58:K59,'Empleo ISS'!K58:K59)/'Empleo ISS'!K57</f>
        <v>1.4089873994336506</v>
      </c>
      <c r="L57" s="30">
        <f>+SUMPRODUCT(L58:L59,'Empleo ISS'!L58:L59)/'Empleo ISS'!L57</f>
        <v>1.6990385741257106</v>
      </c>
      <c r="M57" s="30">
        <f>+SUMPRODUCT(M58:M59,'Empleo ISS'!M58:M59)/'Empleo ISS'!M57</f>
        <v>0.27518137588821134</v>
      </c>
      <c r="N57" s="105">
        <f>+SUMPRODUCT(N58:N59,'Empleo ISS'!N58:N59)/'Empleo ISS'!N57</f>
        <v>0.11449398496240602</v>
      </c>
      <c r="O57" s="106">
        <f>+SUMPRODUCT(O58:O59,'Empleo ISS'!O58:O59)/'Empleo ISS'!O57</f>
        <v>0</v>
      </c>
      <c r="P57" s="106">
        <f>+SUMPRODUCT(P58:P59,'Empleo ISS'!P58:P59)/'Empleo ISS'!P57</f>
        <v>4.3471698113207544E-2</v>
      </c>
      <c r="Q57" s="106">
        <f>+SUMPRODUCT(Q58:Q59,'Empleo ISS'!Q58:Q59)/'Empleo ISS'!Q57</f>
        <v>0</v>
      </c>
      <c r="R57" s="106">
        <f>+SUMPRODUCT(R58:R59,'Empleo ISS'!R58:R59)/'Empleo ISS'!R57</f>
        <v>4.0986206896551726E-2</v>
      </c>
      <c r="S57" s="106">
        <f>+SUMPRODUCT(S58:S59,'Empleo ISS'!S58:S59)/'Empleo ISS'!S57</f>
        <v>0</v>
      </c>
      <c r="T57" s="106">
        <f>+SUMPRODUCT(T58:T59,'Empleo ISS'!T58:T59)/'Empleo ISS'!T57</f>
        <v>4.5542168674698798E-2</v>
      </c>
    </row>
    <row r="58" spans="2:20" x14ac:dyDescent="0.3">
      <c r="B58" s="3" t="s">
        <v>259</v>
      </c>
      <c r="C58" s="4">
        <v>0.84465952221786345</v>
      </c>
      <c r="D58" s="4">
        <v>0.21902509432949002</v>
      </c>
      <c r="E58" s="4">
        <v>0.22989498500000005</v>
      </c>
      <c r="F58" s="4">
        <v>0.33003408946767188</v>
      </c>
      <c r="G58" s="4">
        <v>0.25005473096000053</v>
      </c>
      <c r="H58" s="47">
        <v>0.25004820026239982</v>
      </c>
      <c r="I58" s="47">
        <v>0.40280600999600003</v>
      </c>
      <c r="J58" s="47">
        <v>0.63016124515156591</v>
      </c>
      <c r="K58" s="47">
        <v>1.3955093224204171</v>
      </c>
      <c r="L58" s="4">
        <v>2.2469426812213595</v>
      </c>
      <c r="M58" s="60">
        <v>0.374535250928</v>
      </c>
      <c r="N58" s="104">
        <v>0.1578</v>
      </c>
      <c r="O58" s="4"/>
      <c r="P58" s="4">
        <v>0.06</v>
      </c>
      <c r="Q58" s="4"/>
      <c r="R58" s="4">
        <v>5.6599999999999998E-2</v>
      </c>
      <c r="S58" s="4"/>
      <c r="T58" s="99">
        <v>0.06</v>
      </c>
    </row>
    <row r="59" spans="2:20" x14ac:dyDescent="0.3">
      <c r="B59" s="5" t="s">
        <v>260</v>
      </c>
      <c r="C59" s="6">
        <v>0.10000000000000009</v>
      </c>
      <c r="D59" s="6">
        <v>0.33100000000000041</v>
      </c>
      <c r="E59" s="6">
        <v>0.58246945999999977</v>
      </c>
      <c r="F59" s="6">
        <v>0</v>
      </c>
      <c r="G59" s="6">
        <v>0</v>
      </c>
      <c r="H59" s="49">
        <v>0.83265976528879282</v>
      </c>
      <c r="I59" s="49">
        <v>0.66139330677102182</v>
      </c>
      <c r="J59" s="49">
        <v>0.95180702665644468</v>
      </c>
      <c r="K59" s="47">
        <v>1.4430781442269054</v>
      </c>
      <c r="L59" s="4">
        <v>0.31848807233000009</v>
      </c>
      <c r="M59" s="60">
        <v>0</v>
      </c>
      <c r="N59" s="104"/>
      <c r="O59" s="4"/>
      <c r="P59" s="4"/>
      <c r="Q59" s="4"/>
      <c r="R59" s="4"/>
      <c r="S59" s="4"/>
      <c r="T59" s="99"/>
    </row>
    <row r="60" spans="2:20" x14ac:dyDescent="0.3">
      <c r="B60" s="29" t="s">
        <v>186</v>
      </c>
      <c r="C60" s="30">
        <f>+SUMPRODUCT(C61:C68,'Empleo ISS'!C61:C68)/'Empleo ISS'!C60</f>
        <v>0.3616760813998256</v>
      </c>
      <c r="D60" s="30">
        <f>+SUMPRODUCT(D61:D68,'Empleo ISS'!D61:D68)/'Empleo ISS'!D60</f>
        <v>0.27526142629999556</v>
      </c>
      <c r="E60" s="30">
        <f>+SUMPRODUCT(E61:E68,'Empleo ISS'!E61:E68)/'Empleo ISS'!E60</f>
        <v>0.28167882043539322</v>
      </c>
      <c r="F60" s="30">
        <f>+SUMPRODUCT(F61:F68,'Empleo ISS'!F61:F68)/'Empleo ISS'!F60</f>
        <v>0.3073871039111164</v>
      </c>
      <c r="G60" s="30">
        <f>+SUMPRODUCT(G61:G68,'Empleo ISS'!G61:G68)/'Empleo ISS'!G60</f>
        <v>0.4078569630339261</v>
      </c>
      <c r="H60" s="48">
        <f>+SUMPRODUCT(H61:H68,'Empleo ISS'!H61:H68)/'Empleo ISS'!H60</f>
        <v>0.31821505485250162</v>
      </c>
      <c r="I60" s="48">
        <f>+SUMPRODUCT(I61:I68,'Empleo ISS'!I61:I68)/'Empleo ISS'!I60</f>
        <v>0.44716682376618849</v>
      </c>
      <c r="J60" s="48">
        <f>+SUMPRODUCT(J61:J68,'Empleo ISS'!J61:J68)/'Empleo ISS'!J60</f>
        <v>0.96110349675611706</v>
      </c>
      <c r="K60" s="48">
        <f>+SUMPRODUCT(K61:K68,'Empleo ISS'!K61:K68)/'Empleo ISS'!K60</f>
        <v>1.4875171374311922</v>
      </c>
      <c r="L60" s="30">
        <f>+SUMPRODUCT(L61:L68,'Empleo ISS'!L61:L68)/'Empleo ISS'!L60</f>
        <v>2.0004409100235225</v>
      </c>
      <c r="M60" s="30">
        <f>+SUMPRODUCT(M61:M68,'Empleo ISS'!M61:M68)/'Empleo ISS'!M60</f>
        <v>0.25848372508356443</v>
      </c>
      <c r="N60" s="105">
        <f>+SUMPRODUCT(N61:N68,'Empleo ISS'!N61:N68)/'Empleo ISS'!N60</f>
        <v>2.7742248534583822E-2</v>
      </c>
      <c r="O60" s="106">
        <f>+SUMPRODUCT(O61:O68,'Empleo ISS'!O61:O68)/'Empleo ISS'!O60</f>
        <v>5.931128888888889E-2</v>
      </c>
      <c r="P60" s="106">
        <f>+SUMPRODUCT(P61:P68,'Empleo ISS'!P61:P68)/'Empleo ISS'!P60</f>
        <v>4.191736084905661E-2</v>
      </c>
      <c r="Q60" s="106">
        <f>+SUMPRODUCT(Q61:Q68,'Empleo ISS'!Q61:Q68)/'Empleo ISS'!Q60</f>
        <v>3.2502704626334526E-2</v>
      </c>
      <c r="R60" s="106">
        <f>+SUMPRODUCT(R61:R68,'Empleo ISS'!R61:R68)/'Empleo ISS'!R60</f>
        <v>1.8694120141342752E-2</v>
      </c>
      <c r="S60" s="106">
        <f>+SUMPRODUCT(S61:S68,'Empleo ISS'!S61:S68)/'Empleo ISS'!S60</f>
        <v>2.8574533175355452E-2</v>
      </c>
      <c r="T60" s="106">
        <f>+SUMPRODUCT(T61:T68,'Empleo ISS'!T61:T68)/'Empleo ISS'!T60</f>
        <v>2.7601606132075469E-2</v>
      </c>
    </row>
    <row r="61" spans="2:20" x14ac:dyDescent="0.3">
      <c r="B61" s="3" t="s">
        <v>261</v>
      </c>
      <c r="C61" s="4">
        <v>0.51445280000000015</v>
      </c>
      <c r="D61" s="4">
        <v>0.30317119999999997</v>
      </c>
      <c r="E61" s="4">
        <v>0.37119773178700011</v>
      </c>
      <c r="F61" s="4">
        <v>0.3553592000000001</v>
      </c>
      <c r="G61" s="4">
        <v>0.44895187332927788</v>
      </c>
      <c r="H61" s="47">
        <v>0.34831550560000002</v>
      </c>
      <c r="I61" s="47">
        <v>0.4621281421507859</v>
      </c>
      <c r="J61" s="47">
        <v>0.76492260857063177</v>
      </c>
      <c r="K61" s="47">
        <v>1.5505385714185613</v>
      </c>
      <c r="L61" s="4">
        <v>1.2567298126338318</v>
      </c>
      <c r="M61" s="60">
        <v>0.38857937675488885</v>
      </c>
      <c r="N61" s="104">
        <v>4.0509999999999997E-2</v>
      </c>
      <c r="O61" s="4">
        <v>3.5000000000000003E-2</v>
      </c>
      <c r="P61" s="4">
        <v>3.5000000000000003E-2</v>
      </c>
      <c r="Q61" s="4">
        <v>0.04</v>
      </c>
      <c r="R61" s="4">
        <v>0.04</v>
      </c>
      <c r="S61" s="4">
        <v>0.04</v>
      </c>
      <c r="T61" s="99">
        <v>0.1075</v>
      </c>
    </row>
    <row r="62" spans="2:20" x14ac:dyDescent="0.3">
      <c r="B62" s="3" t="s">
        <v>303</v>
      </c>
      <c r="C62" s="4">
        <v>0.30599159000000009</v>
      </c>
      <c r="D62" s="4">
        <v>0.30988008999999983</v>
      </c>
      <c r="E62" s="4">
        <v>0.31921612885999973</v>
      </c>
      <c r="F62" s="4">
        <v>0.21959529727999993</v>
      </c>
      <c r="G62" s="4">
        <v>0.31652671999999993</v>
      </c>
      <c r="H62" s="47">
        <v>0.31801878000000006</v>
      </c>
      <c r="I62" s="47">
        <v>0.31905224000000021</v>
      </c>
      <c r="J62" s="47">
        <v>0.73928389198784639</v>
      </c>
      <c r="K62" s="47">
        <v>1.031758210814016</v>
      </c>
      <c r="L62" s="4">
        <v>1.9336706508074788</v>
      </c>
      <c r="M62" s="60">
        <v>0.36096762200570143</v>
      </c>
      <c r="N62" s="104">
        <v>9.9921999999999997E-2</v>
      </c>
      <c r="O62" s="4"/>
      <c r="P62" s="4">
        <v>9.9929000000000004E-2</v>
      </c>
      <c r="Q62" s="4"/>
      <c r="R62" s="4">
        <v>0.124919</v>
      </c>
      <c r="S62" s="4"/>
      <c r="T62" s="99"/>
    </row>
    <row r="63" spans="2:20" x14ac:dyDescent="0.3">
      <c r="B63" s="3" t="s">
        <v>272</v>
      </c>
      <c r="C63" s="4">
        <v>0.28391491477479991</v>
      </c>
      <c r="D63" s="4">
        <v>0.2010766310690002</v>
      </c>
      <c r="E63" s="4">
        <v>0.34610667057925393</v>
      </c>
      <c r="F63" s="4">
        <v>0.33775197139411195</v>
      </c>
      <c r="G63" s="4">
        <v>0.3891143348295738</v>
      </c>
      <c r="H63" s="47">
        <v>0.32342554109862132</v>
      </c>
      <c r="I63" s="47">
        <v>0.45098026160459437</v>
      </c>
      <c r="J63" s="47">
        <v>1.2581328070568962</v>
      </c>
      <c r="K63" s="47">
        <v>1.6423302031249993</v>
      </c>
      <c r="L63" s="4">
        <v>1.9697567253314117</v>
      </c>
      <c r="M63" s="60">
        <v>0.14030000000000009</v>
      </c>
      <c r="N63" s="104">
        <v>0.05</v>
      </c>
      <c r="O63" s="4"/>
      <c r="P63" s="4"/>
      <c r="Q63" s="4"/>
      <c r="R63" s="4"/>
      <c r="S63" s="4">
        <v>8.5999999999999993E-2</v>
      </c>
      <c r="T63" s="99"/>
    </row>
    <row r="64" spans="2:20" x14ac:dyDescent="0.3">
      <c r="B64" s="3" t="s">
        <v>262</v>
      </c>
      <c r="C64" s="4">
        <v>0.36754400000000009</v>
      </c>
      <c r="D64" s="4">
        <v>0.32000960000000012</v>
      </c>
      <c r="E64" s="4">
        <v>0.20958983997800007</v>
      </c>
      <c r="F64" s="4">
        <v>0.3133493781162584</v>
      </c>
      <c r="G64" s="4">
        <v>0.363697727252839</v>
      </c>
      <c r="H64" s="47">
        <v>0.27995463699500012</v>
      </c>
      <c r="I64" s="47">
        <v>0.40211997866000004</v>
      </c>
      <c r="J64" s="47">
        <v>0.86339335280005014</v>
      </c>
      <c r="K64" s="47">
        <v>1.63448227901526</v>
      </c>
      <c r="L64" s="4">
        <v>2.5764688565479497</v>
      </c>
      <c r="M64" s="60">
        <v>0.30350344318947431</v>
      </c>
      <c r="N64" s="104">
        <v>1.6697E-2</v>
      </c>
      <c r="O64" s="4">
        <v>0.122</v>
      </c>
      <c r="P64" s="4">
        <v>6.8931999999999993E-2</v>
      </c>
      <c r="Q64" s="4">
        <v>6.9000000000000006E-2</v>
      </c>
      <c r="R64" s="4"/>
      <c r="S64" s="4"/>
      <c r="T64" s="99"/>
    </row>
    <row r="65" spans="2:20" x14ac:dyDescent="0.3">
      <c r="B65" s="3" t="s">
        <v>263</v>
      </c>
      <c r="C65" s="4">
        <v>0.4432499999999997</v>
      </c>
      <c r="D65" s="4">
        <v>0.32209999999999983</v>
      </c>
      <c r="E65" s="4">
        <v>0.18995300000000004</v>
      </c>
      <c r="F65" s="4">
        <v>0.29905929999999969</v>
      </c>
      <c r="G65" s="4">
        <v>0.34572830000000021</v>
      </c>
      <c r="H65" s="47">
        <v>0.40019264000000065</v>
      </c>
      <c r="I65" s="47">
        <v>0.49737500000000012</v>
      </c>
      <c r="J65" s="47">
        <v>1.0551101903209532</v>
      </c>
      <c r="K65" s="47">
        <v>1.5820159869222077</v>
      </c>
      <c r="L65" s="4">
        <v>0.81316819999999979</v>
      </c>
      <c r="M65" s="60">
        <v>0.33099878999999999</v>
      </c>
      <c r="N65" s="104">
        <v>9.9999000000000005E-2</v>
      </c>
      <c r="O65" s="4"/>
      <c r="P65" s="4">
        <v>0.1</v>
      </c>
      <c r="Q65" s="4"/>
      <c r="R65" s="4"/>
      <c r="S65" s="4"/>
      <c r="T65" s="99">
        <v>0.1</v>
      </c>
    </row>
    <row r="66" spans="2:20" x14ac:dyDescent="0.3">
      <c r="B66" s="3" t="s">
        <v>265</v>
      </c>
      <c r="C66" s="4">
        <v>0.32312000000000007</v>
      </c>
      <c r="D66" s="4">
        <v>0.28545306000000004</v>
      </c>
      <c r="E66" s="4">
        <v>0.24999943532594116</v>
      </c>
      <c r="F66" s="4">
        <v>0.26062186530642495</v>
      </c>
      <c r="G66" s="4">
        <v>0.4567857600078129</v>
      </c>
      <c r="H66" s="47">
        <v>0.33218643394610736</v>
      </c>
      <c r="I66" s="47">
        <v>0.47012110683608821</v>
      </c>
      <c r="J66" s="47">
        <v>0.94140658250000064</v>
      </c>
      <c r="K66" s="47">
        <v>1.4301726544403013</v>
      </c>
      <c r="L66" s="4">
        <v>1.894323702258109</v>
      </c>
      <c r="M66" s="60">
        <v>0.24312583562648027</v>
      </c>
      <c r="N66" s="104"/>
      <c r="O66" s="4">
        <v>9.3881000000000006E-2</v>
      </c>
      <c r="P66" s="4">
        <v>0.03</v>
      </c>
      <c r="Q66" s="4">
        <v>0.03</v>
      </c>
      <c r="R66" s="4">
        <v>0.03</v>
      </c>
      <c r="S66" s="4"/>
      <c r="T66" s="99">
        <v>0.04</v>
      </c>
    </row>
    <row r="67" spans="2:20" x14ac:dyDescent="0.3">
      <c r="B67" s="3" t="s">
        <v>266</v>
      </c>
      <c r="C67" s="4">
        <v>0.32419681856000016</v>
      </c>
      <c r="D67" s="4">
        <v>0.37875835220650411</v>
      </c>
      <c r="E67" s="4">
        <v>0.24749225039424028</v>
      </c>
      <c r="F67" s="4">
        <v>0.42857523623490668</v>
      </c>
      <c r="G67" s="4">
        <v>0.38904692577444355</v>
      </c>
      <c r="H67" s="47">
        <v>0.3264360225920051</v>
      </c>
      <c r="I67" s="47">
        <v>0.52649363665031279</v>
      </c>
      <c r="J67" s="47">
        <v>0.83750812147821252</v>
      </c>
      <c r="K67" s="47">
        <v>1.3912407431684426</v>
      </c>
      <c r="L67" s="4">
        <v>2.2438297325487362</v>
      </c>
      <c r="M67" s="60">
        <v>0.24231381311658939</v>
      </c>
      <c r="N67" s="104"/>
      <c r="O67" s="4">
        <v>7.0000000000000007E-2</v>
      </c>
      <c r="P67" s="4">
        <v>4.6729E-2</v>
      </c>
      <c r="Q67" s="4">
        <v>4.258E-2</v>
      </c>
      <c r="R67" s="4">
        <v>2.7490000000000001E-2</v>
      </c>
      <c r="S67" s="4">
        <v>2.1266E-2</v>
      </c>
      <c r="T67" s="99">
        <v>1.3882E-2</v>
      </c>
    </row>
    <row r="68" spans="2:20" x14ac:dyDescent="0.3">
      <c r="B68" s="5" t="s">
        <v>267</v>
      </c>
      <c r="C68" s="6">
        <v>0.39830625000000031</v>
      </c>
      <c r="D68" s="6">
        <v>0.19999999999999996</v>
      </c>
      <c r="E68" s="6">
        <v>0.28800040320000009</v>
      </c>
      <c r="F68" s="6">
        <v>0.25580000000000003</v>
      </c>
      <c r="G68" s="6">
        <v>0.45151987904000035</v>
      </c>
      <c r="H68" s="49">
        <v>0.27600244772000027</v>
      </c>
      <c r="I68" s="49">
        <v>0.46256109175000026</v>
      </c>
      <c r="J68" s="49">
        <v>0.78750089867341933</v>
      </c>
      <c r="K68" s="47">
        <v>0.98244551400880287</v>
      </c>
      <c r="L68" s="4">
        <v>2.5730143029820929</v>
      </c>
      <c r="M68" s="60">
        <v>0.28298205876296323</v>
      </c>
      <c r="N68" s="104"/>
      <c r="O68" s="4">
        <v>0.06</v>
      </c>
      <c r="P68" s="4">
        <v>8.7358000000000005E-2</v>
      </c>
      <c r="Q68" s="4">
        <v>0.05</v>
      </c>
      <c r="R68" s="4">
        <v>2.8000000000000001E-2</v>
      </c>
      <c r="S68" s="4">
        <v>1.4999999999999999E-2</v>
      </c>
      <c r="T68" s="99">
        <v>1.6E-2</v>
      </c>
    </row>
    <row r="69" spans="2:20" x14ac:dyDescent="0.3">
      <c r="B69" s="29" t="s">
        <v>187</v>
      </c>
      <c r="C69" s="30">
        <f>+SUMPRODUCT(C71:C83,'Empleo ISS'!C71:C83)/'Empleo ISS'!C69</f>
        <v>0.46490596621661423</v>
      </c>
      <c r="D69" s="30">
        <f>+SUMPRODUCT(D71:D83,'Empleo ISS'!D71:D83)/'Empleo ISS'!D69</f>
        <v>0.32267619845228229</v>
      </c>
      <c r="E69" s="30">
        <f>+SUMPRODUCT(E71:E83,'Empleo ISS'!E71:E83)/'Empleo ISS'!E69</f>
        <v>0.29375958755211856</v>
      </c>
      <c r="F69" s="30">
        <f>+SUMPRODUCT(F71:F83,'Empleo ISS'!F71:F83)/'Empleo ISS'!F69</f>
        <v>0.32615435241285662</v>
      </c>
      <c r="G69" s="30">
        <f>+SUMPRODUCT(G71:G83,'Empleo ISS'!G71:G83)/'Empleo ISS'!G69</f>
        <v>0.3956589181439244</v>
      </c>
      <c r="H69" s="30">
        <f>+SUMPRODUCT(H71:H83,'Empleo ISS'!H71:H83)/'Empleo ISS'!H69</f>
        <v>0.25541863671763904</v>
      </c>
      <c r="I69" s="30">
        <f>+SUMPRODUCT(I71:I83,'Empleo ISS'!I71:I83)/'Empleo ISS'!I69</f>
        <v>0.5427267095056203</v>
      </c>
      <c r="J69" s="30">
        <f>+SUMPRODUCT(J71:J83,'Empleo ISS'!J71:J83)/'Empleo ISS'!J69</f>
        <v>0.89215515893572939</v>
      </c>
      <c r="K69" s="48">
        <f>+SUMPRODUCT(K70:K83,'Empleo ISS'!K70:K83)/'Empleo ISS'!K69</f>
        <v>1.5222771590361712</v>
      </c>
      <c r="L69" s="30">
        <f>+SUMPRODUCT(L70:L83,'Empleo ISS'!L70:L83)/'Empleo ISS'!L69</f>
        <v>1.8037421958211481</v>
      </c>
      <c r="M69" s="30">
        <f>+SUMPRODUCT(M70:M83,'Empleo ISS'!M70:M83)/'Empleo ISS'!M69</f>
        <v>0.27847234964627815</v>
      </c>
      <c r="N69" s="105">
        <f>+SUMPRODUCT(N70:N83,'Empleo ISS'!N70:N83)/'Empleo ISS'!N69</f>
        <v>7.1711194988253721E-2</v>
      </c>
      <c r="O69" s="106">
        <f>+SUMPRODUCT(O70:O83,'Empleo ISS'!O70:O83)/'Empleo ISS'!O69</f>
        <v>2.3194960967993755E-2</v>
      </c>
      <c r="P69" s="106">
        <f>+SUMPRODUCT(P70:P83,'Empleo ISS'!P70:P83)/'Empleo ISS'!P69</f>
        <v>7.9559279561472185E-2</v>
      </c>
      <c r="Q69" s="106">
        <f>+SUMPRODUCT(Q70:Q83,'Empleo ISS'!Q70:Q83)/'Empleo ISS'!Q69</f>
        <v>2.8876081825334379E-2</v>
      </c>
      <c r="R69" s="106">
        <f>+SUMPRODUCT(R70:R83,'Empleo ISS'!R70:R83)/'Empleo ISS'!R69</f>
        <v>2.8057911392405061E-2</v>
      </c>
      <c r="S69" s="106">
        <f>+SUMPRODUCT(S70:S83,'Empleo ISS'!S70:S83)/'Empleo ISS'!S69</f>
        <v>1.8285567010309277E-2</v>
      </c>
      <c r="T69" s="106">
        <f>+SUMPRODUCT(T70:T83,'Empleo ISS'!T70:T83)/'Empleo ISS'!T69</f>
        <v>1.5463917525773195E-3</v>
      </c>
    </row>
    <row r="70" spans="2:20" x14ac:dyDescent="0.3">
      <c r="B70" s="3" t="s">
        <v>678</v>
      </c>
      <c r="C70" s="17">
        <v>0</v>
      </c>
      <c r="D70" s="17">
        <v>0</v>
      </c>
      <c r="E70" s="17">
        <v>0</v>
      </c>
      <c r="F70" s="17">
        <v>0</v>
      </c>
      <c r="G70" s="17">
        <v>0</v>
      </c>
      <c r="H70" s="17">
        <v>0</v>
      </c>
      <c r="I70" s="17">
        <v>0</v>
      </c>
      <c r="J70" s="17">
        <v>0</v>
      </c>
      <c r="K70" s="47">
        <v>1.7498506865075494</v>
      </c>
      <c r="L70" s="4">
        <v>1.4896670484967487</v>
      </c>
      <c r="M70" s="60">
        <v>0.10300295000000004</v>
      </c>
      <c r="N70" s="104"/>
      <c r="O70" s="4">
        <v>5.0479000000000003E-2</v>
      </c>
      <c r="P70" s="4">
        <v>0.05</v>
      </c>
      <c r="Q70" s="4"/>
      <c r="R70" s="4"/>
      <c r="S70" s="4"/>
      <c r="T70" s="99"/>
    </row>
    <row r="71" spans="2:20" x14ac:dyDescent="0.3">
      <c r="B71" s="3" t="s">
        <v>379</v>
      </c>
      <c r="C71" s="4">
        <v>0.38397351405500024</v>
      </c>
      <c r="D71" s="4">
        <v>0.32351457101413894</v>
      </c>
      <c r="E71" s="4">
        <v>0.27137600000000028</v>
      </c>
      <c r="F71" s="4">
        <v>0.30075000000000029</v>
      </c>
      <c r="G71" s="4">
        <v>0.34009564062500042</v>
      </c>
      <c r="H71" s="4">
        <v>0.17178164000000007</v>
      </c>
      <c r="I71" s="4">
        <v>0.46410266200121009</v>
      </c>
      <c r="J71" s="4">
        <v>0.9937056986000008</v>
      </c>
      <c r="K71" s="47">
        <v>1.5918839309409467</v>
      </c>
      <c r="L71" s="4">
        <v>2.2115088705713748</v>
      </c>
      <c r="M71" s="60">
        <v>0.38798583812000009</v>
      </c>
      <c r="N71" s="104">
        <v>0.123484</v>
      </c>
      <c r="O71" s="4"/>
      <c r="P71" s="4">
        <v>0.11</v>
      </c>
      <c r="Q71" s="4">
        <v>0.05</v>
      </c>
      <c r="R71" s="4">
        <v>0.06</v>
      </c>
      <c r="S71" s="4"/>
      <c r="T71" s="99"/>
    </row>
    <row r="72" spans="2:20" x14ac:dyDescent="0.3">
      <c r="B72" s="3" t="s">
        <v>268</v>
      </c>
      <c r="C72" s="4">
        <v>0.45491239253599969</v>
      </c>
      <c r="D72" s="4">
        <v>0.31663669499999991</v>
      </c>
      <c r="E72" s="4">
        <v>0.27878673395200027</v>
      </c>
      <c r="F72" s="4">
        <v>0.26401563178100029</v>
      </c>
      <c r="G72" s="4">
        <v>0.3509367987500005</v>
      </c>
      <c r="H72" s="47">
        <v>0.33826064900000041</v>
      </c>
      <c r="I72" s="47">
        <v>0.53397066571629703</v>
      </c>
      <c r="J72" s="47">
        <v>0.80890339326923089</v>
      </c>
      <c r="K72" s="47">
        <v>1.6181978865393094</v>
      </c>
      <c r="L72" s="4">
        <v>2.3578049948356057</v>
      </c>
      <c r="M72" s="60">
        <v>0.32094897297352021</v>
      </c>
      <c r="N72" s="104">
        <v>3.5200000000000002E-2</v>
      </c>
      <c r="O72" s="4">
        <v>4.5400000000000003E-2</v>
      </c>
      <c r="P72" s="4">
        <v>0.1169</v>
      </c>
      <c r="Q72" s="4"/>
      <c r="R72" s="4">
        <v>4.5400000000000003E-2</v>
      </c>
      <c r="S72" s="4">
        <v>4.5400000000000003E-2</v>
      </c>
      <c r="T72" s="99"/>
    </row>
    <row r="73" spans="2:20" x14ac:dyDescent="0.3">
      <c r="B73" s="3" t="s">
        <v>269</v>
      </c>
      <c r="C73" s="4">
        <v>0.32835722000000023</v>
      </c>
      <c r="D73" s="4">
        <v>0.67554383083750014</v>
      </c>
      <c r="E73" s="4">
        <v>0.35196749016875017</v>
      </c>
      <c r="F73" s="4">
        <v>0.33705687500000026</v>
      </c>
      <c r="G73" s="4">
        <v>0.33935704280000056</v>
      </c>
      <c r="H73" s="47">
        <v>0.39755000000000051</v>
      </c>
      <c r="I73" s="47">
        <v>0.33100000000000041</v>
      </c>
      <c r="J73" s="47">
        <v>1.1898060800000003</v>
      </c>
      <c r="K73" s="47">
        <v>1.4251766288749992</v>
      </c>
      <c r="L73" s="4">
        <v>1.3865889279314603</v>
      </c>
      <c r="M73" s="60">
        <v>0.4288245504407</v>
      </c>
      <c r="N73" s="104"/>
      <c r="O73" s="4">
        <v>7.4499999999999997E-2</v>
      </c>
      <c r="P73" s="4">
        <v>0.2349</v>
      </c>
      <c r="Q73" s="4">
        <v>3.5000000000000003E-2</v>
      </c>
      <c r="R73" s="4">
        <v>0.02</v>
      </c>
      <c r="S73" s="4">
        <v>0.02</v>
      </c>
      <c r="T73" s="99"/>
    </row>
    <row r="74" spans="2:20" x14ac:dyDescent="0.3">
      <c r="B74" s="3" t="s">
        <v>270</v>
      </c>
      <c r="C74" s="4">
        <v>0.4310572399999999</v>
      </c>
      <c r="D74" s="4">
        <v>0.20007717500000033</v>
      </c>
      <c r="E74" s="4">
        <v>0.21330000000000005</v>
      </c>
      <c r="F74" s="4">
        <v>0.26573263710399986</v>
      </c>
      <c r="G74" s="4">
        <v>0.35922867300000028</v>
      </c>
      <c r="H74" s="47">
        <v>0.16670000000000007</v>
      </c>
      <c r="I74" s="47">
        <v>0.92910924162672792</v>
      </c>
      <c r="J74" s="47">
        <v>0.75636179198349729</v>
      </c>
      <c r="K74" s="47">
        <v>2.0257672019830211</v>
      </c>
      <c r="L74" s="4">
        <v>1.6978997678795018</v>
      </c>
      <c r="M74" s="60">
        <v>0.39086258658236561</v>
      </c>
      <c r="N74" s="104">
        <v>0.1542</v>
      </c>
      <c r="O74" s="4">
        <v>4.6199999999999998E-2</v>
      </c>
      <c r="P74" s="4">
        <v>3.4000000000000002E-2</v>
      </c>
      <c r="Q74" s="4">
        <v>4.7E-2</v>
      </c>
      <c r="R74" s="4">
        <v>3.7999999999999999E-2</v>
      </c>
      <c r="S74" s="4">
        <v>2.5000000000000001E-2</v>
      </c>
      <c r="T74" s="99"/>
    </row>
    <row r="75" spans="2:20" x14ac:dyDescent="0.3">
      <c r="B75" s="3" t="s">
        <v>271</v>
      </c>
      <c r="C75" s="4">
        <v>0.3748747075387</v>
      </c>
      <c r="D75" s="4">
        <v>0.37008318776679006</v>
      </c>
      <c r="E75" s="4">
        <v>0.35159747918601392</v>
      </c>
      <c r="F75" s="4">
        <v>0.22865219968549755</v>
      </c>
      <c r="G75" s="4">
        <v>0.4329262655958559</v>
      </c>
      <c r="H75" s="47">
        <v>8.8999999999999968E-2</v>
      </c>
      <c r="I75" s="47">
        <v>0.4957444760958698</v>
      </c>
      <c r="J75" s="47">
        <v>0.48272815999999996</v>
      </c>
      <c r="K75" s="47">
        <v>1.0700569820528654</v>
      </c>
      <c r="L75" s="4">
        <v>2.6920182077133004</v>
      </c>
      <c r="M75" s="60">
        <v>0.2460442304493704</v>
      </c>
      <c r="N75" s="104"/>
      <c r="O75" s="4">
        <v>2.8500000000000001E-2</v>
      </c>
      <c r="P75" s="4">
        <v>0.114</v>
      </c>
      <c r="Q75" s="4">
        <v>2.8299999999999999E-2</v>
      </c>
      <c r="R75" s="4">
        <v>2.8400000000000002E-2</v>
      </c>
      <c r="S75" s="4">
        <v>2.8400000000000002E-2</v>
      </c>
      <c r="T75" s="99"/>
    </row>
    <row r="76" spans="2:20" x14ac:dyDescent="0.3">
      <c r="B76" s="3" t="s">
        <v>245</v>
      </c>
      <c r="C76" s="4">
        <v>0.53440717172452623</v>
      </c>
      <c r="D76" s="4">
        <v>0.24188794999999974</v>
      </c>
      <c r="E76" s="4">
        <v>0.44365142600000018</v>
      </c>
      <c r="F76" s="4">
        <v>0.36745891060625024</v>
      </c>
      <c r="G76" s="4">
        <v>0.50545645626035252</v>
      </c>
      <c r="H76" s="47">
        <v>0.28232139875840012</v>
      </c>
      <c r="I76" s="47">
        <v>0.54617822210600098</v>
      </c>
      <c r="J76" s="47">
        <v>0.79501807810160074</v>
      </c>
      <c r="K76" s="47">
        <v>1.7668811248314769</v>
      </c>
      <c r="L76" s="4">
        <v>1.7028914288212711</v>
      </c>
      <c r="M76" s="60">
        <v>0.32478567145735848</v>
      </c>
      <c r="N76" s="104">
        <v>8.9300000000000004E-2</v>
      </c>
      <c r="O76" s="4">
        <v>6.1600000000000002E-2</v>
      </c>
      <c r="P76" s="4">
        <v>4.9700000000000001E-2</v>
      </c>
      <c r="Q76" s="4">
        <v>0.05</v>
      </c>
      <c r="R76" s="4">
        <v>3.9399999999999998E-2</v>
      </c>
      <c r="S76" s="4"/>
      <c r="T76" s="99"/>
    </row>
    <row r="77" spans="2:20" x14ac:dyDescent="0.3">
      <c r="B77" s="3" t="s">
        <v>273</v>
      </c>
      <c r="C77" s="4">
        <v>0.47616024228397813</v>
      </c>
      <c r="D77" s="4">
        <v>0.36906333823999993</v>
      </c>
      <c r="E77" s="4">
        <v>0.27386712057500007</v>
      </c>
      <c r="F77" s="4">
        <v>0.27119309450000029</v>
      </c>
      <c r="G77" s="4">
        <v>0.42365275378917922</v>
      </c>
      <c r="H77" s="47">
        <v>0.33124201100000028</v>
      </c>
      <c r="I77" s="47">
        <v>0.3313630000000003</v>
      </c>
      <c r="J77" s="47">
        <v>0.93696111836966289</v>
      </c>
      <c r="K77" s="47">
        <v>1.22671301388965</v>
      </c>
      <c r="L77" s="4">
        <v>2.9875977970950003</v>
      </c>
      <c r="M77" s="60">
        <v>0.1563810000000001</v>
      </c>
      <c r="N77" s="104"/>
      <c r="O77" s="4"/>
      <c r="P77" s="4">
        <v>0.09</v>
      </c>
      <c r="Q77" s="4"/>
      <c r="R77" s="4">
        <v>0.03</v>
      </c>
      <c r="S77" s="4"/>
      <c r="T77" s="99">
        <v>0.03</v>
      </c>
    </row>
    <row r="78" spans="2:20" x14ac:dyDescent="0.3">
      <c r="B78" s="3" t="s">
        <v>274</v>
      </c>
      <c r="C78" s="4">
        <v>0.3874221350176843</v>
      </c>
      <c r="D78" s="4">
        <v>0.42198772465284384</v>
      </c>
      <c r="E78" s="4">
        <v>0.26885037763588304</v>
      </c>
      <c r="F78" s="4">
        <v>0.18717021631599984</v>
      </c>
      <c r="G78" s="4">
        <v>0.43969239645440017</v>
      </c>
      <c r="H78" s="47">
        <v>0.17147310000000004</v>
      </c>
      <c r="I78" s="47">
        <v>0.33681390191899996</v>
      </c>
      <c r="J78" s="47">
        <v>1.2591907571335832</v>
      </c>
      <c r="K78" s="47">
        <v>1.233501140906236</v>
      </c>
      <c r="L78" s="4">
        <v>2.1042289824702158</v>
      </c>
      <c r="M78" s="60">
        <v>0.25384812893378172</v>
      </c>
      <c r="N78" s="104">
        <v>4.48E-2</v>
      </c>
      <c r="O78" s="4">
        <v>4.2099999999999999E-2</v>
      </c>
      <c r="P78" s="4">
        <v>3.3700000000000001E-2</v>
      </c>
      <c r="Q78" s="4">
        <v>4.7500000000000001E-2</v>
      </c>
      <c r="R78" s="4">
        <v>3.7600000000000001E-2</v>
      </c>
      <c r="S78" s="4">
        <v>2.5000000000000001E-2</v>
      </c>
      <c r="T78" s="99"/>
    </row>
    <row r="79" spans="2:20" x14ac:dyDescent="0.3">
      <c r="B79" s="3" t="s">
        <v>275</v>
      </c>
      <c r="C79" s="4">
        <v>0.3248614641680001</v>
      </c>
      <c r="D79" s="4">
        <v>0.32773566127999976</v>
      </c>
      <c r="E79" s="4">
        <v>0.28081228620799981</v>
      </c>
      <c r="F79" s="4">
        <v>0.27166398075432774</v>
      </c>
      <c r="G79" s="4">
        <v>0.54044496484104143</v>
      </c>
      <c r="H79" s="47">
        <v>0.30438448491338255</v>
      </c>
      <c r="I79" s="47">
        <v>0.54755515970828772</v>
      </c>
      <c r="J79" s="47">
        <v>0.94279298577745929</v>
      </c>
      <c r="K79" s="47">
        <v>1.574059234518149</v>
      </c>
      <c r="L79" s="4">
        <v>1.0307008542867209</v>
      </c>
      <c r="M79" s="60">
        <v>0.13845179000000041</v>
      </c>
      <c r="N79" s="104">
        <v>0.05</v>
      </c>
      <c r="O79" s="4">
        <v>2.1999999999999999E-2</v>
      </c>
      <c r="P79" s="4">
        <v>0.03</v>
      </c>
      <c r="Q79" s="4">
        <v>0.03</v>
      </c>
      <c r="R79" s="4"/>
      <c r="S79" s="4"/>
      <c r="T79" s="99"/>
    </row>
    <row r="80" spans="2:20" x14ac:dyDescent="0.3">
      <c r="B80" s="3" t="s">
        <v>276</v>
      </c>
      <c r="C80" s="4">
        <v>0.37501954376756808</v>
      </c>
      <c r="D80" s="4">
        <v>0.27798617763125022</v>
      </c>
      <c r="E80" s="4">
        <v>0.33839719999999995</v>
      </c>
      <c r="F80" s="4">
        <v>0.38524660059986893</v>
      </c>
      <c r="G80" s="4">
        <v>0.27582219104600014</v>
      </c>
      <c r="H80" s="47">
        <v>0.36137553411199996</v>
      </c>
      <c r="I80" s="47">
        <v>0.44761580510112697</v>
      </c>
      <c r="J80" s="47">
        <v>0.77339532723211302</v>
      </c>
      <c r="K80" s="47">
        <v>1.2053018792387382</v>
      </c>
      <c r="L80" s="4">
        <v>1.6936868490233454</v>
      </c>
      <c r="M80" s="60">
        <v>8.1600000000000117E-2</v>
      </c>
      <c r="N80" s="104"/>
      <c r="O80" s="4">
        <v>0.04</v>
      </c>
      <c r="P80" s="4">
        <v>0.04</v>
      </c>
      <c r="Q80" s="4"/>
      <c r="R80" s="4"/>
      <c r="S80" s="4"/>
      <c r="T80" s="99"/>
    </row>
    <row r="81" spans="2:20" x14ac:dyDescent="0.3">
      <c r="B81" s="3" t="s">
        <v>277</v>
      </c>
      <c r="C81" s="4">
        <v>0.31866371935999993</v>
      </c>
      <c r="D81" s="4">
        <v>0.33467374462881727</v>
      </c>
      <c r="E81" s="4">
        <v>0.30429180303010583</v>
      </c>
      <c r="F81" s="4">
        <v>0.4522857635144395</v>
      </c>
      <c r="G81" s="4">
        <v>0.34656213163427885</v>
      </c>
      <c r="H81" s="47">
        <v>0.28144412269999974</v>
      </c>
      <c r="I81" s="47">
        <v>0.516690040574457</v>
      </c>
      <c r="J81" s="47">
        <v>0.99977091860600553</v>
      </c>
      <c r="K81" s="47">
        <v>1.3566221627902717</v>
      </c>
      <c r="L81" s="4">
        <v>1.5425568442172874</v>
      </c>
      <c r="M81" s="60">
        <v>0.381277335156192</v>
      </c>
      <c r="N81" s="104">
        <v>0.1411</v>
      </c>
      <c r="O81" s="4"/>
      <c r="P81" s="4">
        <v>0.1021</v>
      </c>
      <c r="Q81" s="4">
        <v>4.2200000000000001E-2</v>
      </c>
      <c r="R81" s="4">
        <v>3.3099999999999997E-2</v>
      </c>
      <c r="S81" s="4">
        <v>2.01E-2</v>
      </c>
      <c r="T81" s="99"/>
    </row>
    <row r="82" spans="2:20" x14ac:dyDescent="0.3">
      <c r="B82" s="3" t="s">
        <v>278</v>
      </c>
      <c r="C82" s="4">
        <v>1.3685151810110221</v>
      </c>
      <c r="D82" s="4">
        <v>0.31710921757999988</v>
      </c>
      <c r="E82" s="4">
        <v>0.25863751999999995</v>
      </c>
      <c r="F82" s="4">
        <v>0.34028306616221293</v>
      </c>
      <c r="G82" s="4">
        <v>0.49717576857093637</v>
      </c>
      <c r="H82" s="47">
        <v>0.28992805010999989</v>
      </c>
      <c r="I82" s="47">
        <v>0.50410575844796202</v>
      </c>
      <c r="J82" s="47">
        <v>0.99661055298813039</v>
      </c>
      <c r="K82" s="47">
        <v>1.9999635293066325</v>
      </c>
      <c r="L82" s="4">
        <v>1.5234490180003517</v>
      </c>
      <c r="M82" s="60">
        <v>0.15500000000000025</v>
      </c>
      <c r="N82" s="104"/>
      <c r="O82" s="4"/>
      <c r="P82" s="4">
        <v>0.1</v>
      </c>
      <c r="Q82" s="4"/>
      <c r="R82" s="4"/>
      <c r="S82" s="4">
        <v>0.05</v>
      </c>
      <c r="T82" s="99"/>
    </row>
    <row r="83" spans="2:20" x14ac:dyDescent="0.3">
      <c r="B83" s="5" t="s">
        <v>279</v>
      </c>
      <c r="C83" s="6">
        <v>0.30034933999999991</v>
      </c>
      <c r="D83" s="6">
        <v>0.36944783716399998</v>
      </c>
      <c r="E83" s="6">
        <v>0.31770564452799999</v>
      </c>
      <c r="F83" s="6">
        <v>0.30362281123400003</v>
      </c>
      <c r="G83" s="6">
        <v>0.43333624578199981</v>
      </c>
      <c r="H83" s="49">
        <v>0.51747705699800006</v>
      </c>
      <c r="I83" s="49">
        <v>0.4514940559980003</v>
      </c>
      <c r="J83" s="49">
        <v>0.98755057073300034</v>
      </c>
      <c r="K83" s="47">
        <v>1.4747937499999999</v>
      </c>
      <c r="L83" s="4">
        <v>1.5941890304000004</v>
      </c>
      <c r="M83" s="60">
        <v>0.19900000000000029</v>
      </c>
      <c r="N83" s="104"/>
      <c r="O83" s="4"/>
      <c r="P83" s="4">
        <v>0.09</v>
      </c>
      <c r="Q83" s="4"/>
      <c r="R83" s="4">
        <v>0.1</v>
      </c>
      <c r="S83" s="4"/>
      <c r="T83" s="99"/>
    </row>
    <row r="84" spans="2:20" x14ac:dyDescent="0.3">
      <c r="B84" s="29" t="s">
        <v>189</v>
      </c>
      <c r="C84" s="30">
        <f>+SUMPRODUCT(C85,'Empleo ISS'!C85)/'Empleo ISS'!C84</f>
        <v>0.60975940176800014</v>
      </c>
      <c r="D84" s="30">
        <f>+SUMPRODUCT(D85,'Empleo ISS'!D85)/'Empleo ISS'!D84</f>
        <v>8.408900000000008E-2</v>
      </c>
      <c r="E84" s="30">
        <f>+SUMPRODUCT(E85,'Empleo ISS'!E85)/'Empleo ISS'!E84</f>
        <v>0.25423458979400015</v>
      </c>
      <c r="F84" s="30">
        <f>+SUMPRODUCT(F85,'Empleo ISS'!F85)/'Empleo ISS'!F84</f>
        <v>0.41584770800000026</v>
      </c>
      <c r="G84" s="30">
        <f>+SUMPRODUCT(G85,'Empleo ISS'!G85)/'Empleo ISS'!G84</f>
        <v>0.33100000000000041</v>
      </c>
      <c r="H84" s="48">
        <f>+SUMPRODUCT(H85,'Empleo ISS'!H85)/'Empleo ISS'!H84</f>
        <v>0.21690814999999986</v>
      </c>
      <c r="I84" s="48">
        <f>+SUMPRODUCT(I85,'Empleo ISS'!I85)/'Empleo ISS'!I84</f>
        <v>0.40248612249999982</v>
      </c>
      <c r="J84" s="48">
        <f>+SUMPRODUCT(J85,'Empleo ISS'!J85)/'Empleo ISS'!J84</f>
        <v>0.80123838927294355</v>
      </c>
      <c r="K84" s="48">
        <f>+SUMPRODUCT(K85,'Empleo ISS'!K85)/'Empleo ISS'!K84</f>
        <v>1.3428894225000008</v>
      </c>
      <c r="L84" s="30">
        <f>+SUMPRODUCT(L85,'Empleo ISS'!L85)/'Empleo ISS'!L84</f>
        <v>1.6783027165289595</v>
      </c>
      <c r="M84" s="30">
        <f>+SUMPRODUCT(M85,'Empleo ISS'!M85)/'Empleo ISS'!M84</f>
        <v>8.8108000000000075E-2</v>
      </c>
      <c r="N84" s="105">
        <f>+N85</f>
        <v>0</v>
      </c>
      <c r="O84" s="106">
        <f t="shared" ref="O84:T84" si="0">+O85</f>
        <v>0</v>
      </c>
      <c r="P84" s="106">
        <f t="shared" si="0"/>
        <v>0</v>
      </c>
      <c r="Q84" s="106">
        <f t="shared" si="0"/>
        <v>0</v>
      </c>
      <c r="R84" s="106">
        <f t="shared" si="0"/>
        <v>0</v>
      </c>
      <c r="S84" s="106">
        <f t="shared" si="0"/>
        <v>0</v>
      </c>
      <c r="T84" s="106">
        <f t="shared" si="0"/>
        <v>8.8108000000000006E-2</v>
      </c>
    </row>
    <row r="85" spans="2:20" x14ac:dyDescent="0.3">
      <c r="B85" s="5" t="s">
        <v>280</v>
      </c>
      <c r="C85" s="6">
        <v>0.60975940176800014</v>
      </c>
      <c r="D85" s="6">
        <v>8.408900000000008E-2</v>
      </c>
      <c r="E85" s="6">
        <v>0.25423458979400015</v>
      </c>
      <c r="F85" s="6">
        <v>0.41584770800000026</v>
      </c>
      <c r="G85" s="6">
        <v>0.33100000000000041</v>
      </c>
      <c r="H85" s="49">
        <v>0.21690814999999986</v>
      </c>
      <c r="I85" s="49">
        <v>0.40248612249999982</v>
      </c>
      <c r="J85" s="49">
        <v>0.80123838927294355</v>
      </c>
      <c r="K85" s="47">
        <v>1.3428894225000008</v>
      </c>
      <c r="L85" s="4">
        <v>1.6783027165289597</v>
      </c>
      <c r="M85" s="60">
        <v>8.8108000000000075E-2</v>
      </c>
      <c r="N85" s="104"/>
      <c r="O85" s="4"/>
      <c r="P85" s="4"/>
      <c r="Q85" s="4"/>
      <c r="R85" s="4"/>
      <c r="S85" s="4"/>
      <c r="T85" s="99">
        <v>8.8108000000000006E-2</v>
      </c>
    </row>
    <row r="86" spans="2:20" x14ac:dyDescent="0.3">
      <c r="B86" s="29" t="s">
        <v>190</v>
      </c>
      <c r="C86" s="30">
        <f>+SUMPRODUCT(C87:C90,'Empleo ISS'!C87:C90)/'Empleo ISS'!C86</f>
        <v>0.34107567986348547</v>
      </c>
      <c r="D86" s="30">
        <f>+SUMPRODUCT(D87:D90,'Empleo ISS'!D87:D90)/'Empleo ISS'!D86</f>
        <v>0.37544247117180379</v>
      </c>
      <c r="E86" s="30">
        <f>+SUMPRODUCT(E87:E90,'Empleo ISS'!E87:E90)/'Empleo ISS'!E86</f>
        <v>0.25071104344739892</v>
      </c>
      <c r="F86" s="30">
        <f>+SUMPRODUCT(F87:F90,'Empleo ISS'!F87:F90)/'Empleo ISS'!F86</f>
        <v>0.27339646188515104</v>
      </c>
      <c r="G86" s="30">
        <f>+SUMPRODUCT(G87:G90,'Empleo ISS'!G87:G90)/'Empleo ISS'!G86</f>
        <v>0.44603308532317992</v>
      </c>
      <c r="H86" s="48">
        <f>+SUMPRODUCT(H87:H90,'Empleo ISS'!H87:H90)/'Empleo ISS'!H86</f>
        <v>0.24896476936636019</v>
      </c>
      <c r="I86" s="48">
        <f>+SUMPRODUCT(I87:I90,'Empleo ISS'!I87:I90)/'Empleo ISS'!I86</f>
        <v>0.51029852028107492</v>
      </c>
      <c r="J86" s="48">
        <f>+SUMPRODUCT(J87:J90,'Empleo ISS'!J87:J90)/'Empleo ISS'!J86</f>
        <v>0.95331816746147202</v>
      </c>
      <c r="K86" s="48">
        <f>+SUMPRODUCT(K87:K90,'Empleo ISS'!K87:K90)/'Empleo ISS'!K86</f>
        <v>1.430403989055582</v>
      </c>
      <c r="L86" s="30">
        <f>+SUMPRODUCT(L87:L90,'Empleo ISS'!L87:L90)/'Empleo ISS'!L86</f>
        <v>1.6464117854715181</v>
      </c>
      <c r="M86" s="30">
        <f>+SUMPRODUCT(M87:M90,'Empleo ISS'!M87:M90)/'Empleo ISS'!M86</f>
        <v>0.29227725531378118</v>
      </c>
      <c r="N86" s="105">
        <f>+SUMPRODUCT(N87:N90,'Empleo ISS'!N87:N90)/'Empleo ISS'!N86</f>
        <v>3.4974812903225801E-2</v>
      </c>
      <c r="O86" s="106">
        <f>+SUMPRODUCT(O87:O90,'Empleo ISS'!O87:O90)/'Empleo ISS'!O86</f>
        <v>6.8781561174551392E-2</v>
      </c>
      <c r="P86" s="106">
        <f>+SUMPRODUCT(P87:P90,'Empleo ISS'!P87:P90)/'Empleo ISS'!P86</f>
        <v>3.4158666666666671E-2</v>
      </c>
      <c r="Q86" s="106">
        <f>+SUMPRODUCT(Q87:Q90,'Empleo ISS'!Q87:Q90)/'Empleo ISS'!Q86</f>
        <v>7.6104605911330045E-2</v>
      </c>
      <c r="R86" s="106">
        <f>+SUMPRODUCT(R87:R90,'Empleo ISS'!R87:R90)/'Empleo ISS'!R86</f>
        <v>1.092212745098039E-2</v>
      </c>
      <c r="S86" s="106">
        <f>+SUMPRODUCT(S87:S90,'Empleo ISS'!S87:S90)/'Empleo ISS'!S86</f>
        <v>3.7222805555555551E-2</v>
      </c>
      <c r="T86" s="106">
        <f>+SUMPRODUCT(T87:T90,'Empleo ISS'!T87:T90)/'Empleo ISS'!T86</f>
        <v>2.3367272727272729E-3</v>
      </c>
    </row>
    <row r="87" spans="2:20" x14ac:dyDescent="0.3">
      <c r="B87" s="3" t="s">
        <v>281</v>
      </c>
      <c r="C87" s="4">
        <v>0.33100000000000041</v>
      </c>
      <c r="D87" s="4">
        <v>0.38554337000045069</v>
      </c>
      <c r="E87" s="4">
        <v>0.31180722091219426</v>
      </c>
      <c r="F87" s="4">
        <v>0.24932119058587365</v>
      </c>
      <c r="G87" s="4">
        <v>0.61049098985373584</v>
      </c>
      <c r="H87" s="47">
        <v>0.36999611462374626</v>
      </c>
      <c r="I87" s="47">
        <v>0.47486973775369812</v>
      </c>
      <c r="J87" s="47">
        <v>0.69138248286917148</v>
      </c>
      <c r="K87" s="47">
        <v>1.0776996354063959</v>
      </c>
      <c r="L87" s="4">
        <v>1.6113250970963766</v>
      </c>
      <c r="M87" s="60">
        <v>0.1768347400000001</v>
      </c>
      <c r="N87" s="104"/>
      <c r="O87" s="4">
        <v>0.14255799999999999</v>
      </c>
      <c r="P87" s="4"/>
      <c r="Q87" s="4"/>
      <c r="R87" s="4">
        <v>0.03</v>
      </c>
      <c r="S87" s="4"/>
      <c r="T87" s="99"/>
    </row>
    <row r="88" spans="2:20" x14ac:dyDescent="0.3">
      <c r="B88" s="3" t="s">
        <v>282</v>
      </c>
      <c r="C88" s="4">
        <v>0.35000000000000009</v>
      </c>
      <c r="D88" s="4">
        <v>0.35051838591999984</v>
      </c>
      <c r="E88" s="4">
        <v>0.22796959191373189</v>
      </c>
      <c r="F88" s="4">
        <v>0.27580713733663043</v>
      </c>
      <c r="G88" s="4">
        <v>0.40335125822683038</v>
      </c>
      <c r="H88" s="47">
        <v>0.21868471984005255</v>
      </c>
      <c r="I88" s="47">
        <v>0.51435396521121479</v>
      </c>
      <c r="J88" s="47">
        <v>1.0432200742626021</v>
      </c>
      <c r="K88" s="47">
        <v>1.536470554521689</v>
      </c>
      <c r="L88" s="4">
        <v>1.7075016056191785</v>
      </c>
      <c r="M88" s="60">
        <v>0.33334860612912753</v>
      </c>
      <c r="N88" s="104">
        <v>5.2631999999999998E-2</v>
      </c>
      <c r="O88" s="4">
        <v>0.05</v>
      </c>
      <c r="P88" s="4">
        <v>4.7619000000000002E-2</v>
      </c>
      <c r="Q88" s="4">
        <v>0.10076400000000001</v>
      </c>
      <c r="R88" s="4"/>
      <c r="S88" s="4">
        <v>4.6116999999999998E-2</v>
      </c>
      <c r="T88" s="99"/>
    </row>
    <row r="89" spans="2:20" x14ac:dyDescent="0.3">
      <c r="B89" s="3" t="s">
        <v>283</v>
      </c>
      <c r="C89" s="4">
        <v>0.32835722000000023</v>
      </c>
      <c r="D89" s="4">
        <v>0.56643108374999995</v>
      </c>
      <c r="E89" s="4">
        <v>0.29693678038400018</v>
      </c>
      <c r="F89" s="4">
        <v>0.35649277096954246</v>
      </c>
      <c r="G89" s="4">
        <v>0.38864691998826983</v>
      </c>
      <c r="H89" s="47">
        <v>0.31003229173895575</v>
      </c>
      <c r="I89" s="47">
        <v>0.65934093033839281</v>
      </c>
      <c r="J89" s="47">
        <v>0.83589309404362599</v>
      </c>
      <c r="K89" s="47">
        <v>1.5645912061179477</v>
      </c>
      <c r="L89" s="4">
        <v>1.1143748861603218</v>
      </c>
      <c r="M89" s="60">
        <v>0.25690260451856739</v>
      </c>
      <c r="N89" s="104"/>
      <c r="O89" s="4">
        <v>5.9970999999999997E-2</v>
      </c>
      <c r="P89" s="4">
        <v>2.9985999999999999E-2</v>
      </c>
      <c r="Q89" s="4">
        <v>7.9964999999999994E-2</v>
      </c>
      <c r="R89" s="4">
        <v>3.4986000000000003E-2</v>
      </c>
      <c r="S89" s="4"/>
      <c r="T89" s="99">
        <v>2.9988000000000001E-2</v>
      </c>
    </row>
    <row r="90" spans="2:20" x14ac:dyDescent="0.3">
      <c r="B90" s="3" t="s">
        <v>284</v>
      </c>
      <c r="C90" s="4">
        <v>0.30114848472542799</v>
      </c>
      <c r="D90" s="4">
        <v>0.37240999999999991</v>
      </c>
      <c r="E90" s="4">
        <v>0.23735040000000018</v>
      </c>
      <c r="F90" s="4">
        <v>0.22364000000000028</v>
      </c>
      <c r="G90" s="4">
        <v>0.48394894739666294</v>
      </c>
      <c r="H90" s="47">
        <v>0.18434900304207513</v>
      </c>
      <c r="I90" s="47">
        <v>0.40712500454743727</v>
      </c>
      <c r="J90" s="47">
        <v>0.95593682972088834</v>
      </c>
      <c r="K90" s="47">
        <v>1.2335792155829881</v>
      </c>
      <c r="L90" s="4">
        <v>1.7930806334867255</v>
      </c>
      <c r="M90" s="60">
        <v>0.25986365133199985</v>
      </c>
      <c r="N90" s="104"/>
      <c r="O90" s="4">
        <v>4.4999999999999998E-2</v>
      </c>
      <c r="P90" s="4"/>
      <c r="Q90" s="4">
        <v>4.4999999999999998E-2</v>
      </c>
      <c r="R90" s="4">
        <v>0.04</v>
      </c>
      <c r="S90" s="4">
        <v>0.109322</v>
      </c>
      <c r="T90" s="99"/>
    </row>
    <row r="91" spans="2:20" x14ac:dyDescent="0.3">
      <c r="B91" s="29" t="s">
        <v>191</v>
      </c>
      <c r="C91" s="30">
        <f>+SUMPRODUCT(C92:C104,'Empleo ISS'!C92:C104)/'Empleo ISS'!C91</f>
        <v>0.3981706397648424</v>
      </c>
      <c r="D91" s="30">
        <f>+SUMPRODUCT(D92:D104,'Empleo ISS'!D92:D104)/'Empleo ISS'!D91</f>
        <v>0.3228599316324936</v>
      </c>
      <c r="E91" s="30">
        <f>+SUMPRODUCT(E92:E104,'Empleo ISS'!E92:E104)/'Empleo ISS'!E91</f>
        <v>0.29288671781629699</v>
      </c>
      <c r="F91" s="30">
        <f>+SUMPRODUCT(F92:F104,'Empleo ISS'!F92:F104)/'Empleo ISS'!F91</f>
        <v>0.38858033464205266</v>
      </c>
      <c r="G91" s="30">
        <f>+SUMPRODUCT(G92:G104,'Empleo ISS'!G92:G104)/'Empleo ISS'!G91</f>
        <v>0.44906878506520997</v>
      </c>
      <c r="H91" s="48">
        <f>+SUMPRODUCT(H92:H104,'Empleo ISS'!H92:H104)/'Empleo ISS'!H91</f>
        <v>0.14713872207228515</v>
      </c>
      <c r="I91" s="48">
        <f>+SUMPRODUCT(I92:I104,'Empleo ISS'!I92:I104)/'Empleo ISS'!I91</f>
        <v>0.52280561880041754</v>
      </c>
      <c r="J91" s="48">
        <f>+SUMPRODUCT(J92:J104,'Empleo ISS'!J92:J104)/'Empleo ISS'!J91</f>
        <v>1.0972102463448727</v>
      </c>
      <c r="K91" s="48">
        <f>+SUMPRODUCT(K92:K104,'Empleo ISS'!K92:K104)/'Empleo ISS'!K91</f>
        <v>1.5685573370254915</v>
      </c>
      <c r="L91" s="30">
        <f>+SUMPRODUCT(L92:L105,'Empleo ISS'!L92:L105)/'Empleo ISS'!L91</f>
        <v>1.6622189283092617</v>
      </c>
      <c r="M91" s="30">
        <f>+SUMPRODUCT(M92:M105,'Empleo ISS'!M92:M105)/'Empleo ISS'!M91</f>
        <v>0.28519948199101192</v>
      </c>
      <c r="N91" s="105">
        <f>+SUMPRODUCT(N92:N105,'Empleo ISS'!N92:N105)/'Empleo ISS'!N91</f>
        <v>7.7523654388984509E-2</v>
      </c>
      <c r="O91" s="106">
        <f>+SUMPRODUCT(O92:O105,'Empleo ISS'!O92:O105)/'Empleo ISS'!O91</f>
        <v>2.417217117117117E-2</v>
      </c>
      <c r="P91" s="106">
        <f>+SUMPRODUCT(P92:P105,'Empleo ISS'!P92:P105)/'Empleo ISS'!P91</f>
        <v>2.0652425925925925E-2</v>
      </c>
      <c r="Q91" s="106">
        <f>+SUMPRODUCT(Q92:Q105,'Empleo ISS'!Q92:Q105)/'Empleo ISS'!Q91</f>
        <v>7.3478139784946231E-2</v>
      </c>
      <c r="R91" s="106">
        <f>+SUMPRODUCT(R92:R105,'Empleo ISS'!R92:R105)/'Empleo ISS'!R91</f>
        <v>1.8786494326241136E-2</v>
      </c>
      <c r="S91" s="106">
        <f>+SUMPRODUCT(S92:S105,'Empleo ISS'!S92:S105)/'Empleo ISS'!S91</f>
        <v>2.9321165121255353E-2</v>
      </c>
      <c r="T91" s="106">
        <f>+SUMPRODUCT(T92:T105,'Empleo ISS'!T92:T105)/'Empleo ISS'!T91</f>
        <v>9.5796502498215561E-3</v>
      </c>
    </row>
    <row r="92" spans="2:20" x14ac:dyDescent="0.3">
      <c r="B92" s="3" t="s">
        <v>285</v>
      </c>
      <c r="C92" s="4">
        <v>0.21925413256400006</v>
      </c>
      <c r="D92" s="4">
        <v>0.62730133786071707</v>
      </c>
      <c r="E92" s="4">
        <v>0.36326479503003628</v>
      </c>
      <c r="F92" s="4">
        <v>0.20596078594916367</v>
      </c>
      <c r="G92" s="4">
        <v>0.24658010897361526</v>
      </c>
      <c r="H92" s="47">
        <v>0.29441823976579684</v>
      </c>
      <c r="I92" s="47">
        <v>0.28627559402544511</v>
      </c>
      <c r="J92" s="47">
        <v>0.73192838886459644</v>
      </c>
      <c r="K92" s="47">
        <v>1.3866918193642346</v>
      </c>
      <c r="L92" s="4">
        <v>1.7013951730804218</v>
      </c>
      <c r="M92" s="60">
        <v>0.39433101534999992</v>
      </c>
      <c r="N92" s="104">
        <v>0.28919699999999998</v>
      </c>
      <c r="O92" s="4"/>
      <c r="P92" s="4"/>
      <c r="Q92" s="4"/>
      <c r="R92" s="4">
        <v>8.1549999999999997E-2</v>
      </c>
      <c r="S92" s="4"/>
      <c r="T92" s="99"/>
    </row>
    <row r="93" spans="2:20" x14ac:dyDescent="0.3">
      <c r="B93" s="3" t="s">
        <v>286</v>
      </c>
      <c r="C93" s="4">
        <v>0.35999797945072975</v>
      </c>
      <c r="D93" s="4">
        <v>0.32999996008196009</v>
      </c>
      <c r="E93" s="4">
        <v>0.25549347624020013</v>
      </c>
      <c r="F93" s="4">
        <v>0.5845608210386366</v>
      </c>
      <c r="G93" s="4">
        <v>0.45694905692649268</v>
      </c>
      <c r="H93" s="47">
        <v>0.34612930550094556</v>
      </c>
      <c r="I93" s="47">
        <v>0.508997185121566</v>
      </c>
      <c r="J93" s="47">
        <v>0.87768097515976651</v>
      </c>
      <c r="K93" s="47">
        <v>1.5802073909981615</v>
      </c>
      <c r="L93" s="4">
        <v>1.6598526937456684</v>
      </c>
      <c r="M93" s="60">
        <v>0.26818641615679484</v>
      </c>
      <c r="N93" s="104">
        <v>0.16250400000000001</v>
      </c>
      <c r="O93" s="4"/>
      <c r="P93" s="4"/>
      <c r="Q93" s="4">
        <v>4.5455000000000002E-2</v>
      </c>
      <c r="R93" s="4"/>
      <c r="S93" s="4">
        <v>4.3478000000000003E-2</v>
      </c>
      <c r="T93" s="99"/>
    </row>
    <row r="94" spans="2:20" x14ac:dyDescent="0.3">
      <c r="B94" s="3" t="s">
        <v>287</v>
      </c>
      <c r="C94" s="4">
        <v>0.33999929380938054</v>
      </c>
      <c r="D94" s="4">
        <v>0.14999999999999991</v>
      </c>
      <c r="E94" s="4">
        <v>0.30203554777095221</v>
      </c>
      <c r="F94" s="4">
        <v>0.28147175278874426</v>
      </c>
      <c r="G94" s="4">
        <v>0.44648241921103904</v>
      </c>
      <c r="H94" s="47">
        <v>4.1712721036542666E-2</v>
      </c>
      <c r="I94" s="47">
        <v>0.60420981990360101</v>
      </c>
      <c r="J94" s="47">
        <v>0.98835998231203526</v>
      </c>
      <c r="K94" s="47">
        <v>1.5583382173234432</v>
      </c>
      <c r="L94" s="4">
        <v>1.2720107040339235</v>
      </c>
      <c r="M94" s="60">
        <v>0.80795157128446315</v>
      </c>
      <c r="N94" s="104">
        <v>7.1396000000000001E-2</v>
      </c>
      <c r="O94" s="4">
        <v>0.16314899999999999</v>
      </c>
      <c r="P94" s="4">
        <v>9.2770000000000005E-2</v>
      </c>
      <c r="Q94" s="4">
        <v>8.8443999999999995E-2</v>
      </c>
      <c r="R94" s="4">
        <v>8.8178999999999993E-2</v>
      </c>
      <c r="S94" s="4">
        <v>8.1031000000000006E-2</v>
      </c>
      <c r="T94" s="99">
        <v>3.6879000000000002E-2</v>
      </c>
    </row>
    <row r="95" spans="2:20" x14ac:dyDescent="0.3">
      <c r="B95" s="3" t="s">
        <v>697</v>
      </c>
      <c r="C95" s="4">
        <v>1.1544456530005127</v>
      </c>
      <c r="D95" s="4">
        <v>4.9459999999998949E-3</v>
      </c>
      <c r="E95" s="4">
        <v>0.21665000000000001</v>
      </c>
      <c r="F95" s="4">
        <v>0.5116587189193158</v>
      </c>
      <c r="G95" s="4">
        <v>0.24797847456799982</v>
      </c>
      <c r="H95" s="47">
        <v>-0.25739599544199998</v>
      </c>
      <c r="I95" s="47">
        <v>1.3958943105435453</v>
      </c>
      <c r="J95" s="47">
        <v>0.75911821834691318</v>
      </c>
      <c r="K95" s="47">
        <v>1.3263929258265281</v>
      </c>
      <c r="L95" s="4">
        <v>2.2643258247621838</v>
      </c>
      <c r="M95" s="60">
        <v>0.18720000000000026</v>
      </c>
      <c r="N95" s="104">
        <v>0.06</v>
      </c>
      <c r="O95" s="4"/>
      <c r="P95" s="4"/>
      <c r="Q95" s="4"/>
      <c r="R95" s="4"/>
      <c r="S95" s="4">
        <v>0.12</v>
      </c>
      <c r="T95" s="99"/>
    </row>
    <row r="96" spans="2:20" x14ac:dyDescent="0.3">
      <c r="B96" s="3" t="s">
        <v>289</v>
      </c>
      <c r="C96" s="4">
        <v>0.3883622378975391</v>
      </c>
      <c r="D96" s="4">
        <v>6.1101000000000072E-2</v>
      </c>
      <c r="E96" s="4">
        <v>0.45099026008666421</v>
      </c>
      <c r="F96" s="4">
        <v>0.28890686037633317</v>
      </c>
      <c r="G96" s="4">
        <v>0.42163000362186409</v>
      </c>
      <c r="H96" s="47">
        <v>5.3099999999999925E-2</v>
      </c>
      <c r="I96" s="47">
        <v>1.0020173099501708</v>
      </c>
      <c r="J96" s="47">
        <v>0.91913658170738044</v>
      </c>
      <c r="K96" s="47">
        <v>0.88131675224709616</v>
      </c>
      <c r="L96" s="4">
        <v>1.3039998980805536</v>
      </c>
      <c r="M96" s="60">
        <v>0.30079948340137319</v>
      </c>
      <c r="N96" s="104">
        <v>5.2096999999999997E-2</v>
      </c>
      <c r="O96" s="4">
        <v>4.8136999999999999E-2</v>
      </c>
      <c r="P96" s="4">
        <v>4.8476999999999999E-2</v>
      </c>
      <c r="Q96" s="4">
        <v>3.8837999999999998E-2</v>
      </c>
      <c r="R96" s="4">
        <v>3.8880999999999999E-2</v>
      </c>
      <c r="S96" s="4"/>
      <c r="T96" s="99">
        <v>4.2471000000000002E-2</v>
      </c>
    </row>
    <row r="97" spans="2:20" x14ac:dyDescent="0.3">
      <c r="B97" s="3" t="s">
        <v>290</v>
      </c>
      <c r="C97" s="4">
        <v>0.34089999999999998</v>
      </c>
      <c r="D97" s="4">
        <v>0.14999999999999991</v>
      </c>
      <c r="E97" s="4">
        <v>0.45770240000000029</v>
      </c>
      <c r="F97" s="4">
        <v>0.28585216480000031</v>
      </c>
      <c r="G97" s="4">
        <v>0.26772776000000009</v>
      </c>
      <c r="H97" s="47">
        <v>0</v>
      </c>
      <c r="I97" s="47">
        <v>1.1055555119987077</v>
      </c>
      <c r="J97" s="47">
        <v>0.91384882804723211</v>
      </c>
      <c r="K97" s="47">
        <v>0.93847775205079143</v>
      </c>
      <c r="L97" s="4">
        <v>1.2663526608800009</v>
      </c>
      <c r="M97" s="60">
        <v>0.28976906240000022</v>
      </c>
      <c r="N97" s="104">
        <v>0.04</v>
      </c>
      <c r="O97" s="4">
        <v>0.05</v>
      </c>
      <c r="P97" s="4">
        <v>0.05</v>
      </c>
      <c r="Q97" s="4">
        <v>0.04</v>
      </c>
      <c r="R97" s="4">
        <v>0.04</v>
      </c>
      <c r="S97" s="4"/>
      <c r="T97" s="99">
        <v>0.04</v>
      </c>
    </row>
    <row r="98" spans="2:20" x14ac:dyDescent="0.3">
      <c r="B98" s="3" t="s">
        <v>291</v>
      </c>
      <c r="C98" s="4">
        <v>0.41832536033749279</v>
      </c>
      <c r="D98" s="4">
        <v>0.44983669550913508</v>
      </c>
      <c r="E98" s="4">
        <v>0.29955926648463627</v>
      </c>
      <c r="F98" s="4">
        <v>0.31091869245923198</v>
      </c>
      <c r="G98" s="4">
        <v>0.35873709490163597</v>
      </c>
      <c r="H98" s="47">
        <v>0.29633161071500003</v>
      </c>
      <c r="I98" s="47">
        <v>0.48067578773122155</v>
      </c>
      <c r="J98" s="47">
        <v>0.54453994506856462</v>
      </c>
      <c r="K98" s="47">
        <v>1.2624963591140235</v>
      </c>
      <c r="L98" s="4">
        <v>3.0156978906451251</v>
      </c>
      <c r="M98" s="60">
        <v>0.27101349460871482</v>
      </c>
      <c r="N98" s="104">
        <v>0.120781</v>
      </c>
      <c r="O98" s="4"/>
      <c r="P98" s="4"/>
      <c r="Q98" s="4">
        <v>4.6327E-2</v>
      </c>
      <c r="R98" s="4"/>
      <c r="S98" s="4">
        <v>8.3832000000000004E-2</v>
      </c>
      <c r="T98" s="99"/>
    </row>
    <row r="99" spans="2:20" x14ac:dyDescent="0.3">
      <c r="B99" s="3" t="s">
        <v>292</v>
      </c>
      <c r="C99" s="4">
        <v>1.0653950880236707</v>
      </c>
      <c r="D99" s="4">
        <v>8.0310677470999847E-2</v>
      </c>
      <c r="E99" s="4">
        <v>0.40427400000000002</v>
      </c>
      <c r="F99" s="4">
        <v>0.36000199999999993</v>
      </c>
      <c r="G99" s="4">
        <v>0.24708400000000008</v>
      </c>
      <c r="H99" s="47">
        <v>0.40259200000000006</v>
      </c>
      <c r="I99" s="47">
        <v>0.31448999999999994</v>
      </c>
      <c r="J99" s="47">
        <v>0.54638857490000015</v>
      </c>
      <c r="K99" s="47">
        <v>0.78530701637000022</v>
      </c>
      <c r="L99" s="4">
        <v>4.0594949644970901</v>
      </c>
      <c r="M99" s="60">
        <v>0.5</v>
      </c>
      <c r="N99" s="104">
        <v>0.5</v>
      </c>
      <c r="O99" s="4"/>
      <c r="P99" s="4"/>
      <c r="Q99" s="4"/>
      <c r="R99" s="4"/>
      <c r="S99" s="4"/>
      <c r="T99" s="99"/>
    </row>
    <row r="100" spans="2:20" x14ac:dyDescent="0.3">
      <c r="B100" s="3" t="s">
        <v>293</v>
      </c>
      <c r="C100" s="4">
        <v>0.46258094259383009</v>
      </c>
      <c r="D100" s="4">
        <v>0.35479612434999996</v>
      </c>
      <c r="E100" s="4">
        <v>0.24036438819600003</v>
      </c>
      <c r="F100" s="4">
        <v>0.42638654102688123</v>
      </c>
      <c r="G100" s="4">
        <v>0.41428714051175652</v>
      </c>
      <c r="H100" s="47">
        <v>0.26787665049500009</v>
      </c>
      <c r="I100" s="47">
        <v>0.50582432626005414</v>
      </c>
      <c r="J100" s="47">
        <v>0.76732544947597381</v>
      </c>
      <c r="K100" s="47">
        <v>1.1656043000592562</v>
      </c>
      <c r="L100" s="4">
        <v>3.2037350156234332</v>
      </c>
      <c r="M100" s="60">
        <v>0.38423410622100218</v>
      </c>
      <c r="N100" s="104"/>
      <c r="O100" s="4"/>
      <c r="P100" s="4">
        <v>7.5204999999999994E-2</v>
      </c>
      <c r="Q100" s="4">
        <v>4.2117000000000002E-2</v>
      </c>
      <c r="R100" s="4"/>
      <c r="S100" s="4">
        <v>0.17954500000000001</v>
      </c>
      <c r="T100" s="99">
        <v>4.7338999999999999E-2</v>
      </c>
    </row>
    <row r="101" spans="2:20" x14ac:dyDescent="0.3">
      <c r="B101" s="3" t="s">
        <v>294</v>
      </c>
      <c r="C101" s="4">
        <v>0.39212795722928617</v>
      </c>
      <c r="D101" s="4">
        <v>0.26804966417506293</v>
      </c>
      <c r="E101" s="4">
        <v>0.30609238914158388</v>
      </c>
      <c r="F101" s="4">
        <v>0.21082648169382234</v>
      </c>
      <c r="G101" s="4">
        <v>0.39445001647123679</v>
      </c>
      <c r="H101" s="47">
        <v>0.32393122598438517</v>
      </c>
      <c r="I101" s="47">
        <v>0.52764306509863901</v>
      </c>
      <c r="J101" s="47">
        <v>0.72829755214037784</v>
      </c>
      <c r="K101" s="47">
        <v>1.2396461190185994</v>
      </c>
      <c r="L101" s="4">
        <v>1.5435703680941959</v>
      </c>
      <c r="M101" s="60">
        <v>0.47590758318190485</v>
      </c>
      <c r="N101" s="104">
        <v>0.14985100000000001</v>
      </c>
      <c r="O101" s="4"/>
      <c r="P101" s="4">
        <v>9.9914000000000003E-2</v>
      </c>
      <c r="Q101" s="4"/>
      <c r="R101" s="4"/>
      <c r="S101" s="4">
        <v>9.9920999999999996E-2</v>
      </c>
      <c r="T101" s="99">
        <v>6.0956000000000003E-2</v>
      </c>
    </row>
    <row r="102" spans="2:20" x14ac:dyDescent="0.3">
      <c r="B102" s="3" t="s">
        <v>295</v>
      </c>
      <c r="C102" s="4">
        <v>0.34800428290099972</v>
      </c>
      <c r="D102" s="4">
        <v>0.48638145411791678</v>
      </c>
      <c r="E102" s="4">
        <v>0.24130515938228925</v>
      </c>
      <c r="F102" s="4">
        <v>0.36658678429639346</v>
      </c>
      <c r="G102" s="4">
        <v>0.46658984448772389</v>
      </c>
      <c r="H102" s="47">
        <v>0.31650762697244228</v>
      </c>
      <c r="I102" s="47">
        <v>0.46461579939627784</v>
      </c>
      <c r="J102" s="47">
        <v>0.68689273279324325</v>
      </c>
      <c r="K102" s="47">
        <v>1.1674554970801116</v>
      </c>
      <c r="L102" s="4">
        <v>2.4397884985905884</v>
      </c>
      <c r="M102" s="60">
        <v>0.11595581978249236</v>
      </c>
      <c r="N102" s="104"/>
      <c r="O102" s="4">
        <v>5.3705999999999997E-2</v>
      </c>
      <c r="P102" s="4">
        <v>2.291E-2</v>
      </c>
      <c r="Q102" s="4"/>
      <c r="R102" s="4">
        <v>3.5357E-2</v>
      </c>
      <c r="S102" s="4"/>
      <c r="T102" s="99"/>
    </row>
    <row r="103" spans="2:20" x14ac:dyDescent="0.3">
      <c r="B103" s="3" t="s">
        <v>296</v>
      </c>
      <c r="C103" s="4">
        <v>0.33772647571868863</v>
      </c>
      <c r="D103" s="4">
        <v>0.38087584049830414</v>
      </c>
      <c r="E103" s="4">
        <v>0.27248447644931173</v>
      </c>
      <c r="F103" s="4">
        <v>0.47496970900412849</v>
      </c>
      <c r="G103" s="4">
        <v>0.5349881227361255</v>
      </c>
      <c r="H103" s="47">
        <v>4.9798626757999953E-2</v>
      </c>
      <c r="I103" s="47">
        <v>0.43340565890080662</v>
      </c>
      <c r="J103" s="47">
        <v>1.4900215280451099</v>
      </c>
      <c r="K103" s="47">
        <v>1.8681288691748912</v>
      </c>
      <c r="L103" s="4">
        <v>1.2726247989856074</v>
      </c>
      <c r="M103" s="60">
        <v>0.14895487856799994</v>
      </c>
      <c r="N103" s="104">
        <v>3.3852E-2</v>
      </c>
      <c r="O103" s="4"/>
      <c r="P103" s="4"/>
      <c r="Q103" s="4">
        <v>0.111334</v>
      </c>
      <c r="R103" s="4"/>
      <c r="S103" s="4"/>
      <c r="T103" s="99"/>
    </row>
    <row r="104" spans="2:20" x14ac:dyDescent="0.3">
      <c r="B104" s="3" t="s">
        <v>297</v>
      </c>
      <c r="C104" s="4">
        <v>0.25296028822122807</v>
      </c>
      <c r="D104" s="4">
        <v>0.4899771106394557</v>
      </c>
      <c r="E104" s="4">
        <v>0.27602825038235013</v>
      </c>
      <c r="F104" s="4">
        <v>0.27335926397942023</v>
      </c>
      <c r="G104" s="4">
        <v>0.43108624547371188</v>
      </c>
      <c r="H104" s="47">
        <v>0.59444287072716095</v>
      </c>
      <c r="I104" s="47">
        <v>0.4834279297355244</v>
      </c>
      <c r="J104" s="47">
        <v>0.86517431826416558</v>
      </c>
      <c r="K104" s="47">
        <v>1.5388278974315504</v>
      </c>
      <c r="L104" s="4">
        <v>2.0391546381232852</v>
      </c>
      <c r="M104" s="60">
        <v>0.36081241922434049</v>
      </c>
      <c r="N104" s="104">
        <v>6.7602999999999996E-2</v>
      </c>
      <c r="O104" s="4">
        <v>4.0474000000000003E-2</v>
      </c>
      <c r="P104" s="4">
        <v>5.8692000000000001E-2</v>
      </c>
      <c r="Q104" s="4">
        <v>7.8253000000000003E-2</v>
      </c>
      <c r="R104" s="4">
        <v>4.7535000000000001E-2</v>
      </c>
      <c r="S104" s="4">
        <v>2.4468E-2</v>
      </c>
      <c r="T104" s="99"/>
    </row>
    <row r="105" spans="2:20" x14ac:dyDescent="0.3">
      <c r="B105" s="3" t="s">
        <v>693</v>
      </c>
      <c r="C105" s="17">
        <v>0</v>
      </c>
      <c r="D105" s="17">
        <v>0</v>
      </c>
      <c r="E105" s="17">
        <v>0</v>
      </c>
      <c r="F105" s="17">
        <v>0</v>
      </c>
      <c r="G105" s="17">
        <v>0</v>
      </c>
      <c r="H105" s="17">
        <v>0</v>
      </c>
      <c r="I105" s="17">
        <v>0</v>
      </c>
      <c r="J105" s="17">
        <v>0</v>
      </c>
      <c r="K105" s="17">
        <v>0</v>
      </c>
      <c r="L105" s="4">
        <v>0.45015479999999997</v>
      </c>
      <c r="M105" s="60">
        <v>0.14179938795999991</v>
      </c>
      <c r="N105" s="104"/>
      <c r="O105" s="4"/>
      <c r="P105" s="4"/>
      <c r="Q105" s="4">
        <v>7.3380000000000001E-2</v>
      </c>
      <c r="R105" s="4"/>
      <c r="S105" s="4"/>
      <c r="T105" s="99">
        <v>6.3741999999999993E-2</v>
      </c>
    </row>
    <row r="106" spans="2:20" x14ac:dyDescent="0.3">
      <c r="B106" s="29" t="s">
        <v>192</v>
      </c>
      <c r="C106" s="30">
        <f>+SUMPRODUCT(C107:C125,'Empleo ISS'!C107:C125)/'Empleo ISS'!C106</f>
        <v>0.34062938816831928</v>
      </c>
      <c r="D106" s="30">
        <f>+SUMPRODUCT(D107:D125,'Empleo ISS'!D107:D125)/'Empleo ISS'!D106</f>
        <v>0.3820916472330918</v>
      </c>
      <c r="E106" s="30">
        <f>+SUMPRODUCT(E107:E125,'Empleo ISS'!E107:E125)/'Empleo ISS'!E106</f>
        <v>0.21664073856239452</v>
      </c>
      <c r="F106" s="30">
        <f>+SUMPRODUCT(F107:F125,'Empleo ISS'!F107:F125)/'Empleo ISS'!F106</f>
        <v>0.2594276615743405</v>
      </c>
      <c r="G106" s="30">
        <f>+SUMPRODUCT(G107:G125,'Empleo ISS'!G107:G125)/'Empleo ISS'!G106</f>
        <v>0.33003409933972822</v>
      </c>
      <c r="H106" s="48">
        <f>+SUMPRODUCT(H107:H125,'Empleo ISS'!H107:H125)/'Empleo ISS'!H106</f>
        <v>0.32107426831907387</v>
      </c>
      <c r="I106" s="48">
        <f>+SUMPRODUCT(I107:I125,'Empleo ISS'!I107:I125)/'Empleo ISS'!I106</f>
        <v>0.43643681794864736</v>
      </c>
      <c r="J106" s="48">
        <f>+SUMPRODUCT(J107:J125,'Empleo ISS'!J107:J125)/'Empleo ISS'!J106</f>
        <v>1.0665850736945288</v>
      </c>
      <c r="K106" s="48">
        <f>+SUMPRODUCT(K107:K125,'Empleo ISS'!K107:K125)/'Empleo ISS'!K106</f>
        <v>1.3622208490746757</v>
      </c>
      <c r="L106" s="30">
        <f>+SUMPRODUCT(L107:L125,'Empleo ISS'!L107:L125)/'Empleo ISS'!L106</f>
        <v>2.0453458139992344</v>
      </c>
      <c r="M106" s="30">
        <f>+SUMPRODUCT(M107:M125,'Empleo ISS'!M107:M125)/'Empleo ISS'!M106</f>
        <v>0.22444579202426784</v>
      </c>
      <c r="N106" s="105">
        <f>+SUMPRODUCT(N107:N125,'Empleo ISS'!N107:N125)/'Empleo ISS'!N106</f>
        <v>5.5508050018804066E-2</v>
      </c>
      <c r="O106" s="106">
        <f>+SUMPRODUCT(O107:O125,'Empleo ISS'!O107:O125)/'Empleo ISS'!O106</f>
        <v>2.7340868222891571E-2</v>
      </c>
      <c r="P106" s="106">
        <f>+SUMPRODUCT(P107:P125,'Empleo ISS'!P107:P125)/'Empleo ISS'!P106</f>
        <v>4.9163829875518671E-2</v>
      </c>
      <c r="Q106" s="106">
        <f>+SUMPRODUCT(Q107:Q125,'Empleo ISS'!Q107:Q125)/'Empleo ISS'!Q106</f>
        <v>2.6267915749525618E-2</v>
      </c>
      <c r="R106" s="106">
        <f>+SUMPRODUCT(R107:R125,'Empleo ISS'!R107:R125)/'Empleo ISS'!R106</f>
        <v>1.9899175685975608E-2</v>
      </c>
      <c r="S106" s="106">
        <f>+SUMPRODUCT(S107:S125,'Empleo ISS'!S107:S125)/'Empleo ISS'!S106</f>
        <v>1.1914279310344828E-2</v>
      </c>
      <c r="T106" s="106">
        <f>+SUMPRODUCT(T107:T125,'Empleo ISS'!T107:T125)/'Empleo ISS'!T106</f>
        <v>1.7519629131437356E-2</v>
      </c>
    </row>
    <row r="107" spans="2:20" x14ac:dyDescent="0.3">
      <c r="B107" s="3" t="s">
        <v>298</v>
      </c>
      <c r="C107" s="4">
        <v>0.32000000000000006</v>
      </c>
      <c r="D107" s="4">
        <v>0.45943008199999991</v>
      </c>
      <c r="E107" s="4">
        <v>0.22220537206999991</v>
      </c>
      <c r="F107" s="4">
        <v>0.21880489539917902</v>
      </c>
      <c r="G107" s="4">
        <v>0.42345253820000028</v>
      </c>
      <c r="H107" s="47">
        <v>0.28142</v>
      </c>
      <c r="I107" s="47">
        <v>0.79394760963687583</v>
      </c>
      <c r="J107" s="47">
        <v>0.84398795078002786</v>
      </c>
      <c r="K107" s="47">
        <v>1.2582375200000002</v>
      </c>
      <c r="L107" s="4">
        <v>1.21504564592369</v>
      </c>
      <c r="M107" s="60">
        <v>0.27951480912500015</v>
      </c>
      <c r="N107" s="104">
        <v>0.05</v>
      </c>
      <c r="O107" s="4">
        <v>0.05</v>
      </c>
      <c r="P107" s="4">
        <v>0.05</v>
      </c>
      <c r="Q107" s="4">
        <v>0.05</v>
      </c>
      <c r="R107" s="4">
        <v>0.03</v>
      </c>
      <c r="S107" s="4"/>
      <c r="T107" s="99">
        <v>2.1999999999999999E-2</v>
      </c>
    </row>
    <row r="108" spans="2:20" x14ac:dyDescent="0.3">
      <c r="B108" s="3" t="s">
        <v>299</v>
      </c>
      <c r="C108" s="4">
        <v>0.44654720000000014</v>
      </c>
      <c r="D108" s="4">
        <v>0.38982194000000026</v>
      </c>
      <c r="E108" s="4">
        <v>0.28187284000000012</v>
      </c>
      <c r="F108" s="4">
        <v>0.31213107732186995</v>
      </c>
      <c r="G108" s="4">
        <v>0.40072625000000062</v>
      </c>
      <c r="H108" s="47">
        <v>0.23967305000000017</v>
      </c>
      <c r="I108" s="47">
        <v>0.53914309649210046</v>
      </c>
      <c r="J108" s="47">
        <v>0.9163024999999998</v>
      </c>
      <c r="K108" s="47">
        <v>1.0948399999999996</v>
      </c>
      <c r="L108" s="4">
        <v>1.62867176</v>
      </c>
      <c r="M108" s="60">
        <v>0.40207999999999999</v>
      </c>
      <c r="N108" s="104">
        <v>0.2</v>
      </c>
      <c r="O108" s="4"/>
      <c r="P108" s="4">
        <v>0.15</v>
      </c>
      <c r="Q108" s="4"/>
      <c r="R108" s="4"/>
      <c r="S108" s="4"/>
      <c r="T108" s="99">
        <v>1.6E-2</v>
      </c>
    </row>
    <row r="109" spans="2:20" x14ac:dyDescent="0.3">
      <c r="B109" s="3" t="s">
        <v>300</v>
      </c>
      <c r="C109" s="4">
        <v>0.34520000000000017</v>
      </c>
      <c r="D109" s="4">
        <v>0.32005280000000003</v>
      </c>
      <c r="E109" s="4">
        <v>0.23042570844799992</v>
      </c>
      <c r="F109" s="4">
        <v>0.18075813000000007</v>
      </c>
      <c r="G109" s="4">
        <v>0.40268744942000012</v>
      </c>
      <c r="H109" s="47">
        <v>0.38164069972800019</v>
      </c>
      <c r="I109" s="47">
        <v>0.40040693422999962</v>
      </c>
      <c r="J109" s="47">
        <v>1.1889467957493656</v>
      </c>
      <c r="K109" s="47">
        <v>1.5495594803687145</v>
      </c>
      <c r="L109" s="4">
        <v>2.1871691772084918</v>
      </c>
      <c r="M109" s="60">
        <v>0.29374999999999996</v>
      </c>
      <c r="N109" s="104"/>
      <c r="O109" s="4"/>
      <c r="P109" s="4">
        <v>0.15</v>
      </c>
      <c r="Q109" s="4"/>
      <c r="R109" s="4">
        <v>0.125</v>
      </c>
      <c r="S109" s="4"/>
      <c r="T109" s="99"/>
    </row>
    <row r="110" spans="2:20" x14ac:dyDescent="0.3">
      <c r="B110" s="3" t="s">
        <v>301</v>
      </c>
      <c r="C110" s="4">
        <v>0.27960844000000007</v>
      </c>
      <c r="D110" s="4">
        <v>0.36243044000000024</v>
      </c>
      <c r="E110" s="4">
        <v>0.40829000000000004</v>
      </c>
      <c r="F110" s="4">
        <v>0.42861576000000001</v>
      </c>
      <c r="G110" s="4">
        <v>0.41475416755400007</v>
      </c>
      <c r="H110" s="47">
        <v>0.44692919240000006</v>
      </c>
      <c r="I110" s="47">
        <v>0.18680559800000007</v>
      </c>
      <c r="J110" s="47">
        <v>0.5551959119840002</v>
      </c>
      <c r="K110" s="47">
        <v>0.89578675999999979</v>
      </c>
      <c r="L110" s="4">
        <v>2.0949678326206569</v>
      </c>
      <c r="M110" s="60">
        <v>0</v>
      </c>
      <c r="N110" s="104"/>
      <c r="O110" s="4"/>
      <c r="P110" s="4"/>
      <c r="Q110" s="4"/>
      <c r="R110" s="4"/>
      <c r="S110" s="4"/>
      <c r="T110" s="99"/>
    </row>
    <row r="111" spans="2:20" x14ac:dyDescent="0.3">
      <c r="B111" s="3" t="s">
        <v>302</v>
      </c>
      <c r="C111" s="4">
        <v>0.3354539002200001</v>
      </c>
      <c r="D111" s="4">
        <v>0.29087613007100011</v>
      </c>
      <c r="E111" s="4">
        <v>0.33547298720202967</v>
      </c>
      <c r="F111" s="4">
        <v>0.40677482104481011</v>
      </c>
      <c r="G111" s="4">
        <v>0.43574440625000022</v>
      </c>
      <c r="H111" s="47">
        <v>0.36808150918363913</v>
      </c>
      <c r="I111" s="47">
        <v>0.61205539424468003</v>
      </c>
      <c r="J111" s="47">
        <v>0.77962270062500072</v>
      </c>
      <c r="K111" s="47">
        <v>1.566991889000001</v>
      </c>
      <c r="L111" s="4">
        <v>1.1211995517453133</v>
      </c>
      <c r="M111" s="60">
        <v>0.29654000000000025</v>
      </c>
      <c r="N111" s="104"/>
      <c r="O111" s="4">
        <v>0.12</v>
      </c>
      <c r="P111" s="4">
        <v>0.05</v>
      </c>
      <c r="Q111" s="4">
        <v>0.05</v>
      </c>
      <c r="R111" s="4">
        <v>0.05</v>
      </c>
      <c r="S111" s="4"/>
      <c r="T111" s="99"/>
    </row>
    <row r="112" spans="2:20" x14ac:dyDescent="0.3">
      <c r="B112" s="3" t="s">
        <v>304</v>
      </c>
      <c r="C112" s="4">
        <v>0.30059999999999998</v>
      </c>
      <c r="D112" s="4">
        <v>0.54215922125200011</v>
      </c>
      <c r="E112" s="4">
        <v>0.3200951995400001</v>
      </c>
      <c r="F112" s="4">
        <v>0.37995754486999989</v>
      </c>
      <c r="G112" s="4">
        <v>0.31997189984499985</v>
      </c>
      <c r="H112" s="47">
        <v>0.32249999999999979</v>
      </c>
      <c r="I112" s="47">
        <v>0.5730000000000004</v>
      </c>
      <c r="J112" s="47">
        <v>0.88760000000000039</v>
      </c>
      <c r="K112" s="47">
        <v>1.3923363749999997</v>
      </c>
      <c r="L112" s="4">
        <v>2.6772061544075005</v>
      </c>
      <c r="M112" s="60">
        <v>0.10000000000000009</v>
      </c>
      <c r="N112" s="104"/>
      <c r="O112" s="4"/>
      <c r="P112" s="4">
        <v>0.1</v>
      </c>
      <c r="Q112" s="4"/>
      <c r="R112" s="4"/>
      <c r="S112" s="4"/>
      <c r="T112" s="99"/>
    </row>
    <row r="113" spans="2:20" x14ac:dyDescent="0.3">
      <c r="B113" s="3" t="s">
        <v>305</v>
      </c>
      <c r="C113" s="4">
        <v>0.32809810049599997</v>
      </c>
      <c r="D113" s="4">
        <v>0.32894404482499984</v>
      </c>
      <c r="E113" s="4">
        <v>0.32942761591999958</v>
      </c>
      <c r="F113" s="4">
        <v>0.3305159010359997</v>
      </c>
      <c r="G113" s="4">
        <v>0.31905680236000022</v>
      </c>
      <c r="H113" s="47">
        <v>0.32163149038861971</v>
      </c>
      <c r="I113" s="47">
        <v>0.4548605849780325</v>
      </c>
      <c r="J113" s="47">
        <v>0.71049225852540632</v>
      </c>
      <c r="K113" s="47">
        <v>1.190699926417635</v>
      </c>
      <c r="L113" s="4">
        <v>1.5821340710766867</v>
      </c>
      <c r="M113" s="60">
        <v>0.24705233229900014</v>
      </c>
      <c r="N113" s="104">
        <v>9.9900000000000003E-2</v>
      </c>
      <c r="O113" s="4"/>
      <c r="P113" s="4">
        <v>4.99E-2</v>
      </c>
      <c r="Q113" s="4"/>
      <c r="R113" s="4">
        <v>7.9899999999999999E-2</v>
      </c>
      <c r="S113" s="4"/>
      <c r="T113" s="99"/>
    </row>
    <row r="114" spans="2:20" x14ac:dyDescent="0.3">
      <c r="B114" s="3" t="s">
        <v>306</v>
      </c>
      <c r="C114" s="4">
        <v>0.33397070807000029</v>
      </c>
      <c r="D114" s="4">
        <v>0.41098826000000055</v>
      </c>
      <c r="E114" s="4">
        <v>0.24733961506000024</v>
      </c>
      <c r="F114" s="4">
        <v>0.33642223316000019</v>
      </c>
      <c r="G114" s="4">
        <v>0.31115209004</v>
      </c>
      <c r="H114" s="47">
        <v>0.39449695749631997</v>
      </c>
      <c r="I114" s="47">
        <v>0.71178432087603682</v>
      </c>
      <c r="J114" s="47">
        <v>0.72160712837067642</v>
      </c>
      <c r="K114" s="47">
        <v>1.8421080825525622</v>
      </c>
      <c r="L114" s="4">
        <v>1.6597846856416352</v>
      </c>
      <c r="M114" s="60">
        <v>0.16953616000000005</v>
      </c>
      <c r="N114" s="104">
        <v>0.03</v>
      </c>
      <c r="O114" s="4">
        <v>0.03</v>
      </c>
      <c r="P114" s="4"/>
      <c r="Q114" s="4">
        <v>0.06</v>
      </c>
      <c r="R114" s="4"/>
      <c r="S114" s="4"/>
      <c r="T114" s="99">
        <v>0.04</v>
      </c>
    </row>
    <row r="115" spans="2:20" x14ac:dyDescent="0.3">
      <c r="B115" s="3" t="s">
        <v>307</v>
      </c>
      <c r="C115" s="4">
        <v>0.33126341352200006</v>
      </c>
      <c r="D115" s="4">
        <v>0.33039508799600026</v>
      </c>
      <c r="E115" s="4">
        <v>0.29470000000000018</v>
      </c>
      <c r="F115" s="4">
        <v>0.32245266734000033</v>
      </c>
      <c r="G115" s="4">
        <v>0.3857585105000001</v>
      </c>
      <c r="H115" s="47">
        <v>0.43215019999999993</v>
      </c>
      <c r="I115" s="47">
        <v>0.33100000000000041</v>
      </c>
      <c r="J115" s="47">
        <v>0.73815481664000027</v>
      </c>
      <c r="K115" s="47">
        <v>1.6673615643379334</v>
      </c>
      <c r="L115" s="4">
        <v>1.2460758100000002</v>
      </c>
      <c r="M115" s="60">
        <v>0.33402500000000024</v>
      </c>
      <c r="N115" s="104">
        <v>0.1</v>
      </c>
      <c r="O115" s="4"/>
      <c r="P115" s="4">
        <v>0.1</v>
      </c>
      <c r="Q115" s="4">
        <v>0.05</v>
      </c>
      <c r="R115" s="4">
        <v>0.05</v>
      </c>
      <c r="S115" s="4"/>
      <c r="T115" s="99"/>
    </row>
    <row r="116" spans="2:20" x14ac:dyDescent="0.3">
      <c r="B116" s="3" t="s">
        <v>308</v>
      </c>
      <c r="C116" s="4">
        <v>0.27940894999999988</v>
      </c>
      <c r="D116" s="4">
        <v>0.30540157999999984</v>
      </c>
      <c r="E116" s="4">
        <v>0.22538148723199991</v>
      </c>
      <c r="F116" s="4">
        <v>0.38578778299000027</v>
      </c>
      <c r="G116" s="4">
        <v>0.32399122000000014</v>
      </c>
      <c r="H116" s="47">
        <v>0.46275101000000007</v>
      </c>
      <c r="I116" s="47">
        <v>0.32583008000000002</v>
      </c>
      <c r="J116" s="47">
        <v>1.0103337511399997</v>
      </c>
      <c r="K116" s="47">
        <v>0.78165661550000021</v>
      </c>
      <c r="L116" s="4">
        <v>1.0558775280000003</v>
      </c>
      <c r="M116" s="60">
        <v>0.43400543999999996</v>
      </c>
      <c r="N116" s="104"/>
      <c r="O116" s="4"/>
      <c r="P116" s="4">
        <v>0.19839999999999999</v>
      </c>
      <c r="Q116" s="4"/>
      <c r="R116" s="4"/>
      <c r="S116" s="4"/>
      <c r="T116" s="99">
        <v>0.1966</v>
      </c>
    </row>
    <row r="117" spans="2:20" x14ac:dyDescent="0.3">
      <c r="B117" s="3" t="s">
        <v>309</v>
      </c>
      <c r="C117" s="4">
        <v>0.39412250720000008</v>
      </c>
      <c r="D117" s="4">
        <v>0.31480853197999981</v>
      </c>
      <c r="E117" s="4">
        <v>0.38557762200000001</v>
      </c>
      <c r="F117" s="4">
        <v>0.20960000000000023</v>
      </c>
      <c r="G117" s="4">
        <v>0.62220929780000023</v>
      </c>
      <c r="H117" s="47">
        <v>0.22590978400000017</v>
      </c>
      <c r="I117" s="47">
        <v>0.48475222565460108</v>
      </c>
      <c r="J117" s="47">
        <v>0.64894246623507312</v>
      </c>
      <c r="K117" s="47">
        <v>1.5268483251188552</v>
      </c>
      <c r="L117" s="4">
        <v>2.0198405575366101</v>
      </c>
      <c r="M117" s="60">
        <v>0.15002909000000031</v>
      </c>
      <c r="N117" s="104"/>
      <c r="O117" s="4">
        <v>0.05</v>
      </c>
      <c r="P117" s="4">
        <v>4.7600000000000003E-2</v>
      </c>
      <c r="Q117" s="4">
        <v>4.5499999999999999E-2</v>
      </c>
      <c r="R117" s="4"/>
      <c r="S117" s="4"/>
      <c r="T117" s="99"/>
    </row>
    <row r="118" spans="2:20" x14ac:dyDescent="0.3">
      <c r="B118" s="3" t="s">
        <v>688</v>
      </c>
      <c r="C118" s="17">
        <v>0</v>
      </c>
      <c r="D118" s="17">
        <v>0</v>
      </c>
      <c r="E118" s="17">
        <v>0</v>
      </c>
      <c r="F118" s="17">
        <v>0</v>
      </c>
      <c r="G118" s="17">
        <v>0</v>
      </c>
      <c r="H118" s="17">
        <v>0</v>
      </c>
      <c r="I118" s="17">
        <v>0</v>
      </c>
      <c r="J118" s="17">
        <v>0</v>
      </c>
      <c r="K118" s="17">
        <v>0</v>
      </c>
      <c r="L118" s="4">
        <v>1.6959141805244591</v>
      </c>
      <c r="M118" s="60">
        <v>0.19314540800000013</v>
      </c>
      <c r="N118" s="104">
        <v>0.03</v>
      </c>
      <c r="O118" s="4">
        <v>0.02</v>
      </c>
      <c r="P118" s="4">
        <v>0.04</v>
      </c>
      <c r="Q118" s="4">
        <v>0.04</v>
      </c>
      <c r="R118" s="4"/>
      <c r="S118" s="4"/>
      <c r="T118" s="99">
        <v>0.05</v>
      </c>
    </row>
    <row r="119" spans="2:20" x14ac:dyDescent="0.3">
      <c r="B119" s="3" t="s">
        <v>310</v>
      </c>
      <c r="C119" s="4">
        <v>0.32957664367102657</v>
      </c>
      <c r="D119" s="4">
        <v>0.38004376121147954</v>
      </c>
      <c r="E119" s="4">
        <v>0.17232237456147326</v>
      </c>
      <c r="F119" s="4">
        <v>0.2366424402127385</v>
      </c>
      <c r="G119" s="4">
        <v>0.24524916860842083</v>
      </c>
      <c r="H119" s="47">
        <v>0.37092689124613965</v>
      </c>
      <c r="I119" s="47">
        <v>0.34604032336534418</v>
      </c>
      <c r="J119" s="47">
        <v>1.3348040408387103</v>
      </c>
      <c r="K119" s="47">
        <v>1.3141499772402105</v>
      </c>
      <c r="L119" s="4">
        <v>2.3984352024095297</v>
      </c>
      <c r="M119" s="60">
        <v>0.20821776526367564</v>
      </c>
      <c r="N119" s="104">
        <v>5.5397000000000002E-2</v>
      </c>
      <c r="O119" s="4">
        <v>3.5800999999999999E-2</v>
      </c>
      <c r="P119" s="4">
        <v>2.4027E-2</v>
      </c>
      <c r="Q119" s="4">
        <v>1.924E-2</v>
      </c>
      <c r="R119" s="4">
        <v>1.9254E-2</v>
      </c>
      <c r="S119" s="4">
        <v>1.9268E-2</v>
      </c>
      <c r="T119" s="99">
        <v>1.9282000000000001E-2</v>
      </c>
    </row>
    <row r="120" spans="2:20" x14ac:dyDescent="0.3">
      <c r="B120" s="3" t="s">
        <v>311</v>
      </c>
      <c r="C120" s="4">
        <v>0.32999948916669997</v>
      </c>
      <c r="D120" s="4">
        <v>0.39999935256417762</v>
      </c>
      <c r="E120" s="4">
        <v>8.5714000000000068E-2</v>
      </c>
      <c r="F120" s="4">
        <v>0.23763727291743697</v>
      </c>
      <c r="G120" s="4">
        <v>0.29077996171535614</v>
      </c>
      <c r="H120" s="47">
        <v>9.2618915469930396E-2</v>
      </c>
      <c r="I120" s="47">
        <v>0.74236592302728299</v>
      </c>
      <c r="J120" s="47">
        <v>1.1438845060286815</v>
      </c>
      <c r="K120" s="47">
        <v>1.1274974865894518</v>
      </c>
      <c r="L120" s="4">
        <v>2.1395197009634304</v>
      </c>
      <c r="M120" s="60">
        <v>0.25278655794148897</v>
      </c>
      <c r="N120" s="104">
        <v>3.8071000000000001E-2</v>
      </c>
      <c r="O120" s="4">
        <v>3.7568999999999998E-2</v>
      </c>
      <c r="P120" s="4">
        <v>3.8887999999999999E-2</v>
      </c>
      <c r="Q120" s="4">
        <v>3.1612000000000001E-2</v>
      </c>
      <c r="R120" s="4">
        <v>2.8306000000000001E-2</v>
      </c>
      <c r="S120" s="4">
        <v>2.8198999999999998E-2</v>
      </c>
      <c r="T120" s="99">
        <v>2.6474999999999999E-2</v>
      </c>
    </row>
    <row r="121" spans="2:20" x14ac:dyDescent="0.3">
      <c r="B121" s="3" t="s">
        <v>312</v>
      </c>
      <c r="C121" s="4">
        <v>0.34561157863800007</v>
      </c>
      <c r="D121" s="4">
        <v>0.48275110989274017</v>
      </c>
      <c r="E121" s="4">
        <v>0.28105997892458379</v>
      </c>
      <c r="F121" s="4">
        <v>0.29296771499120533</v>
      </c>
      <c r="G121" s="4">
        <v>0.3773389632647477</v>
      </c>
      <c r="H121" s="47">
        <v>0.21047637221159743</v>
      </c>
      <c r="I121" s="47">
        <v>0.44034606898255224</v>
      </c>
      <c r="J121" s="47">
        <v>0.89809685339550716</v>
      </c>
      <c r="K121" s="47">
        <v>1.2492757041046039</v>
      </c>
      <c r="L121" s="4">
        <v>2.1193859111753</v>
      </c>
      <c r="M121" s="60">
        <v>0.1736528906758561</v>
      </c>
      <c r="N121" s="104">
        <v>5.1989E-2</v>
      </c>
      <c r="O121" s="4"/>
      <c r="P121" s="4">
        <v>3.6875999999999999E-2</v>
      </c>
      <c r="Q121" s="4">
        <v>2.4702000000000002E-2</v>
      </c>
      <c r="R121" s="4">
        <v>2.4708999999999998E-2</v>
      </c>
      <c r="S121" s="4">
        <v>2.4715999999999998E-2</v>
      </c>
      <c r="T121" s="99"/>
    </row>
    <row r="122" spans="2:20" x14ac:dyDescent="0.3">
      <c r="B122" s="3" t="s">
        <v>313</v>
      </c>
      <c r="C122" s="4">
        <v>0.46452982281413213</v>
      </c>
      <c r="D122" s="4">
        <v>0.30196997000000003</v>
      </c>
      <c r="E122" s="4">
        <v>0.28218097092800032</v>
      </c>
      <c r="F122" s="4">
        <v>0.26298782999999992</v>
      </c>
      <c r="G122" s="4">
        <v>0.45544000000000007</v>
      </c>
      <c r="H122" s="47">
        <v>0.38919876200000014</v>
      </c>
      <c r="I122" s="47">
        <v>0.40527380000000024</v>
      </c>
      <c r="J122" s="47">
        <v>1.018938967511049</v>
      </c>
      <c r="K122" s="47">
        <v>1.5658213255413833</v>
      </c>
      <c r="L122" s="4">
        <v>1.4690396931200005</v>
      </c>
      <c r="M122" s="60">
        <v>0.25992696846695029</v>
      </c>
      <c r="N122" s="104">
        <v>0.05</v>
      </c>
      <c r="O122" s="4"/>
      <c r="P122" s="4">
        <v>0.19109999999999999</v>
      </c>
      <c r="Q122" s="4">
        <v>3.7000000000000002E-3</v>
      </c>
      <c r="R122" s="4"/>
      <c r="S122" s="4">
        <v>3.7000000000000002E-3</v>
      </c>
      <c r="T122" s="99"/>
    </row>
    <row r="123" spans="2:20" x14ac:dyDescent="0.3">
      <c r="B123" s="3" t="s">
        <v>314</v>
      </c>
      <c r="C123" s="4">
        <v>0.41706030526999993</v>
      </c>
      <c r="D123" s="4">
        <v>0.31833528344000017</v>
      </c>
      <c r="E123" s="4">
        <v>0.36884795355264344</v>
      </c>
      <c r="F123" s="4">
        <v>0.3255895174173109</v>
      </c>
      <c r="G123" s="4">
        <v>0.41685508858453413</v>
      </c>
      <c r="H123" s="47">
        <v>0.35244538974969553</v>
      </c>
      <c r="I123" s="47">
        <v>0.48841812715527655</v>
      </c>
      <c r="J123" s="47">
        <v>0.81815876399079035</v>
      </c>
      <c r="K123" s="47">
        <v>1.3079116881900079</v>
      </c>
      <c r="L123" s="4">
        <v>1.6596102253563023</v>
      </c>
      <c r="M123" s="60">
        <v>0.3576547699999999</v>
      </c>
      <c r="N123" s="104">
        <v>0.11990000000000001</v>
      </c>
      <c r="O123" s="4"/>
      <c r="P123" s="4"/>
      <c r="Q123" s="4">
        <v>0.21229999999999999</v>
      </c>
      <c r="R123" s="4"/>
      <c r="S123" s="4"/>
      <c r="T123" s="99"/>
    </row>
    <row r="124" spans="2:20" x14ac:dyDescent="0.3">
      <c r="B124" s="3" t="s">
        <v>315</v>
      </c>
      <c r="C124" s="4">
        <v>0.60861040153399992</v>
      </c>
      <c r="D124" s="4">
        <v>0.46807113000497647</v>
      </c>
      <c r="E124" s="4">
        <v>0.20682195721599994</v>
      </c>
      <c r="F124" s="4">
        <v>0.45005894755460796</v>
      </c>
      <c r="G124" s="4">
        <v>0.66816517765881622</v>
      </c>
      <c r="H124" s="47">
        <v>0.41354624947399987</v>
      </c>
      <c r="I124" s="47">
        <v>0.50312702948192034</v>
      </c>
      <c r="J124" s="47">
        <v>1.1689693124745375</v>
      </c>
      <c r="K124" s="47">
        <v>1.684630808900776</v>
      </c>
      <c r="L124" s="4">
        <v>1.2096255897524357</v>
      </c>
      <c r="M124" s="60">
        <v>0.19317063863601147</v>
      </c>
      <c r="N124" s="104">
        <v>9.1578000000000007E-2</v>
      </c>
      <c r="O124" s="4"/>
      <c r="P124" s="4">
        <v>2.9152000000000001E-2</v>
      </c>
      <c r="Q124" s="4">
        <v>2.3793999999999999E-2</v>
      </c>
      <c r="R124" s="4">
        <v>1.8127999999999998E-2</v>
      </c>
      <c r="S124" s="4"/>
      <c r="T124" s="99">
        <v>1.8950999999999999E-2</v>
      </c>
    </row>
    <row r="125" spans="2:20" x14ac:dyDescent="0.3">
      <c r="B125" s="3" t="s">
        <v>316</v>
      </c>
      <c r="C125" s="4">
        <v>0.27301817199805289</v>
      </c>
      <c r="D125" s="4">
        <v>0.39803771904695306</v>
      </c>
      <c r="E125" s="4">
        <v>0.20590226568000003</v>
      </c>
      <c r="F125" s="4">
        <v>0.1768985174001787</v>
      </c>
      <c r="G125" s="4">
        <v>0.47225854734971162</v>
      </c>
      <c r="H125" s="47">
        <v>0.12759833333740245</v>
      </c>
      <c r="I125" s="47">
        <v>0.37882614692419647</v>
      </c>
      <c r="J125" s="47">
        <v>0.7782988742231316</v>
      </c>
      <c r="K125" s="47">
        <v>1.6307707358835706</v>
      </c>
      <c r="L125" s="4">
        <v>1.8370682529401163</v>
      </c>
      <c r="M125" s="60">
        <v>0.20312398265634957</v>
      </c>
      <c r="N125" s="104">
        <v>5.1892000000000001E-2</v>
      </c>
      <c r="O125" s="4">
        <v>4.9332000000000001E-2</v>
      </c>
      <c r="P125" s="4">
        <v>0.05</v>
      </c>
      <c r="Q125" s="4">
        <v>0.02</v>
      </c>
      <c r="R125" s="4"/>
      <c r="S125" s="4"/>
      <c r="T125" s="99">
        <v>1.7739999999999999E-2</v>
      </c>
    </row>
    <row r="126" spans="2:20" x14ac:dyDescent="0.3">
      <c r="B126" s="29" t="s">
        <v>193</v>
      </c>
      <c r="C126" s="30">
        <f>+SUMPRODUCT(C127:C132,'Empleo ISS'!C127:C132)/'Empleo ISS'!C126</f>
        <v>0.3343043664580706</v>
      </c>
      <c r="D126" s="30">
        <f>+SUMPRODUCT(D127:D132,'Empleo ISS'!D127:D132)/'Empleo ISS'!D126</f>
        <v>0.32381933352322434</v>
      </c>
      <c r="E126" s="30">
        <f>+SUMPRODUCT(E127:E132,'Empleo ISS'!E127:E132)/'Empleo ISS'!E126</f>
        <v>0.27523226731530354</v>
      </c>
      <c r="F126" s="30">
        <f>+SUMPRODUCT(F127:F132,'Empleo ISS'!F127:F132)/'Empleo ISS'!F126</f>
        <v>0.3656231093864134</v>
      </c>
      <c r="G126" s="30">
        <f>+SUMPRODUCT(G127:G132,'Empleo ISS'!G127:G132)/'Empleo ISS'!G126</f>
        <v>0.49120283048946645</v>
      </c>
      <c r="H126" s="48">
        <f>+SUMPRODUCT(H127:H132,'Empleo ISS'!H127:H132)/'Empleo ISS'!H126</f>
        <v>0.2774758427545716</v>
      </c>
      <c r="I126" s="48">
        <f>+SUMPRODUCT(I127:I132,'Empleo ISS'!I127:I132)/'Empleo ISS'!I126</f>
        <v>0.43053811512121332</v>
      </c>
      <c r="J126" s="48">
        <f>+SUMPRODUCT(J127:J132,'Empleo ISS'!J127:J132)/'Empleo ISS'!J126</f>
        <v>0.65604103243146306</v>
      </c>
      <c r="K126" s="48">
        <f>+SUMPRODUCT(K127:K132,'Empleo ISS'!K127:K132)/'Empleo ISS'!K126</f>
        <v>1.5235998690334513</v>
      </c>
      <c r="L126" s="30">
        <f>+SUMPRODUCT(L127:L132,'Empleo ISS'!L127:L132)/'Empleo ISS'!L126</f>
        <v>1.6427290055374992</v>
      </c>
      <c r="M126" s="30">
        <f>+SUMPRODUCT(M127:M132,'Empleo ISS'!M127:M132)/'Empleo ISS'!M126</f>
        <v>0.36143944785898308</v>
      </c>
      <c r="N126" s="105">
        <f>+SUMPRODUCT(N127:N132,'Empleo ISS'!N127:N132)/'Empleo ISS'!N126</f>
        <v>7.8092231308411211E-2</v>
      </c>
      <c r="O126" s="106">
        <f>+SUMPRODUCT(O127:O132,'Empleo ISS'!O127:O132)/'Empleo ISS'!O126</f>
        <v>3.6270591647331783E-2</v>
      </c>
      <c r="P126" s="106">
        <f>+SUMPRODUCT(P127:P132,'Empleo ISS'!P127:P132)/'Empleo ISS'!P126</f>
        <v>7.4197426267281111E-2</v>
      </c>
      <c r="Q126" s="106">
        <f>+SUMPRODUCT(Q127:Q132,'Empleo ISS'!Q127:Q132)/'Empleo ISS'!Q126</f>
        <v>7.3461213793103455E-2</v>
      </c>
      <c r="R126" s="106">
        <f>+SUMPRODUCT(R127:R132,'Empleo ISS'!R127:R132)/'Empleo ISS'!R126</f>
        <v>4.0451668202764982E-2</v>
      </c>
      <c r="S126" s="106">
        <f>+SUMPRODUCT(S127:S132,'Empleo ISS'!S127:S132)/'Empleo ISS'!S126</f>
        <v>4.6557547169811322E-3</v>
      </c>
      <c r="T126" s="106">
        <f>+SUMPRODUCT(T127:T132,'Empleo ISS'!T127:T132)/'Empleo ISS'!T126</f>
        <v>2.1376475524475524E-2</v>
      </c>
    </row>
    <row r="127" spans="2:20" x14ac:dyDescent="0.3">
      <c r="B127" s="3" t="s">
        <v>317</v>
      </c>
      <c r="C127" s="4">
        <v>0.34479134028799985</v>
      </c>
      <c r="D127" s="4">
        <v>0.29993239999999988</v>
      </c>
      <c r="E127" s="4">
        <v>0.30006916600000011</v>
      </c>
      <c r="F127" s="4">
        <v>0.29998708249999995</v>
      </c>
      <c r="G127" s="4">
        <v>0.3000763160000004</v>
      </c>
      <c r="H127" s="47">
        <v>0.29886917600000018</v>
      </c>
      <c r="I127" s="47">
        <v>0.30110727571687268</v>
      </c>
      <c r="J127" s="47">
        <v>0.74186106926926909</v>
      </c>
      <c r="K127" s="47">
        <v>1.2730028722009044</v>
      </c>
      <c r="L127" s="4">
        <v>0.89284252299999967</v>
      </c>
      <c r="M127" s="60">
        <v>0.73192254625599995</v>
      </c>
      <c r="N127" s="104"/>
      <c r="O127" s="4"/>
      <c r="P127" s="4">
        <v>0.22359999999999999</v>
      </c>
      <c r="Q127" s="4">
        <v>0.1812</v>
      </c>
      <c r="R127" s="4">
        <v>0.1983</v>
      </c>
      <c r="S127" s="4"/>
      <c r="T127" s="99"/>
    </row>
    <row r="128" spans="2:20" x14ac:dyDescent="0.3">
      <c r="B128" s="3" t="s">
        <v>689</v>
      </c>
      <c r="C128" s="17">
        <v>0</v>
      </c>
      <c r="D128" s="17">
        <v>0</v>
      </c>
      <c r="E128" s="17">
        <v>0</v>
      </c>
      <c r="F128" s="17">
        <v>0</v>
      </c>
      <c r="G128" s="17">
        <v>0</v>
      </c>
      <c r="H128" s="17">
        <v>0</v>
      </c>
      <c r="I128" s="17">
        <v>0</v>
      </c>
      <c r="J128" s="17">
        <v>0</v>
      </c>
      <c r="K128" s="17">
        <v>0</v>
      </c>
      <c r="L128" s="4">
        <v>0.98780072501265748</v>
      </c>
      <c r="M128" s="60">
        <v>0.32856669098913027</v>
      </c>
      <c r="N128" s="104"/>
      <c r="O128" s="4"/>
      <c r="P128" s="4">
        <v>0.20657700000000001</v>
      </c>
      <c r="Q128" s="4"/>
      <c r="R128" s="4">
        <v>4.9319000000000002E-2</v>
      </c>
      <c r="S128" s="4">
        <v>4.9350999999999999E-2</v>
      </c>
      <c r="T128" s="99"/>
    </row>
    <row r="129" spans="2:20" x14ac:dyDescent="0.3">
      <c r="B129" s="3" t="s">
        <v>318</v>
      </c>
      <c r="C129" s="4">
        <v>0.31134393703927277</v>
      </c>
      <c r="D129" s="4">
        <v>0.35713395238374557</v>
      </c>
      <c r="E129" s="4">
        <v>0.31522529403445576</v>
      </c>
      <c r="F129" s="4">
        <v>0.40191704264766237</v>
      </c>
      <c r="G129" s="4">
        <v>0.60660471313295194</v>
      </c>
      <c r="H129" s="47">
        <v>0.27383522070014576</v>
      </c>
      <c r="I129" s="47">
        <v>0.48222987519473337</v>
      </c>
      <c r="J129" s="47">
        <v>0.84614617012410176</v>
      </c>
      <c r="K129" s="47">
        <v>1.2552292202203836</v>
      </c>
      <c r="L129" s="4">
        <v>2.3731374102446714</v>
      </c>
      <c r="M129" s="60">
        <v>0.24392367228400724</v>
      </c>
      <c r="N129" s="104">
        <v>5.9749999999999998E-2</v>
      </c>
      <c r="O129" s="4">
        <v>5.4108000000000003E-2</v>
      </c>
      <c r="P129" s="4">
        <v>3.6913000000000001E-2</v>
      </c>
      <c r="Q129" s="4">
        <v>4.9424000000000003E-2</v>
      </c>
      <c r="R129" s="4">
        <v>2.3321000000000001E-2</v>
      </c>
      <c r="S129" s="4"/>
      <c r="T129" s="99"/>
    </row>
    <row r="130" spans="2:20" x14ac:dyDescent="0.3">
      <c r="B130" s="3" t="s">
        <v>319</v>
      </c>
      <c r="C130" s="4">
        <v>0.33044583301467201</v>
      </c>
      <c r="D130" s="4">
        <v>0.31148849955199998</v>
      </c>
      <c r="E130" s="4">
        <v>0.26921090053936658</v>
      </c>
      <c r="F130" s="4">
        <v>0.2551152448159999</v>
      </c>
      <c r="G130" s="4">
        <v>0.60986372456000004</v>
      </c>
      <c r="H130" s="47">
        <v>0.24353572112000021</v>
      </c>
      <c r="I130" s="47">
        <v>0.38142981019074562</v>
      </c>
      <c r="J130" s="47">
        <v>0.4447597016</v>
      </c>
      <c r="K130" s="47">
        <v>1.7850146720966626</v>
      </c>
      <c r="L130" s="4">
        <v>1.897437524578343</v>
      </c>
      <c r="M130" s="60">
        <v>0.3120424998486846</v>
      </c>
      <c r="N130" s="104">
        <v>9.4799999999999995E-2</v>
      </c>
      <c r="O130" s="4">
        <v>8.9599999999999999E-2</v>
      </c>
      <c r="P130" s="4">
        <v>7.6100000000000001E-2</v>
      </c>
      <c r="Q130" s="4">
        <v>2.2100000000000002E-2</v>
      </c>
      <c r="R130" s="4"/>
      <c r="S130" s="4"/>
      <c r="T130" s="99"/>
    </row>
    <row r="131" spans="2:20" x14ac:dyDescent="0.3">
      <c r="B131" s="3" t="s">
        <v>320</v>
      </c>
      <c r="C131" s="4">
        <v>0.35935280000000014</v>
      </c>
      <c r="D131" s="4">
        <v>0.32068748837199967</v>
      </c>
      <c r="E131" s="4">
        <v>0.22394585499999997</v>
      </c>
      <c r="F131" s="4">
        <v>0.4533952551069953</v>
      </c>
      <c r="G131" s="4">
        <v>0.42060416277120871</v>
      </c>
      <c r="H131" s="47">
        <v>0.29247470294358147</v>
      </c>
      <c r="I131" s="47">
        <v>0.54373040175752285</v>
      </c>
      <c r="J131" s="47">
        <v>0.59271674023242449</v>
      </c>
      <c r="K131" s="47">
        <v>1.6164627935345903</v>
      </c>
      <c r="L131" s="4">
        <v>1.4435725921361855</v>
      </c>
      <c r="M131" s="60">
        <v>0.34790097860000002</v>
      </c>
      <c r="N131" s="104">
        <v>0.14799000000000001</v>
      </c>
      <c r="O131" s="4"/>
      <c r="P131" s="4"/>
      <c r="Q131" s="4">
        <v>0.1</v>
      </c>
      <c r="R131" s="4"/>
      <c r="S131" s="4"/>
      <c r="T131" s="99">
        <v>6.7400000000000002E-2</v>
      </c>
    </row>
    <row r="132" spans="2:20" x14ac:dyDescent="0.3">
      <c r="B132" s="5" t="s">
        <v>321</v>
      </c>
      <c r="C132" s="6">
        <v>0.30054621555061267</v>
      </c>
      <c r="D132" s="6">
        <v>0.30231026432375652</v>
      </c>
      <c r="E132" s="6">
        <v>0.29399413975983779</v>
      </c>
      <c r="F132" s="6">
        <v>0.34813924166571564</v>
      </c>
      <c r="G132" s="6">
        <v>0.30925590594190777</v>
      </c>
      <c r="H132" s="49">
        <v>0.33483667327270283</v>
      </c>
      <c r="I132" s="49">
        <v>0.2959017449427519</v>
      </c>
      <c r="J132" s="49">
        <v>0.87101520100095264</v>
      </c>
      <c r="K132" s="47">
        <v>1.4947047805303071</v>
      </c>
      <c r="L132" s="4">
        <v>1.39476508460658</v>
      </c>
      <c r="M132" s="60">
        <v>0.31155960857060006</v>
      </c>
      <c r="N132" s="104">
        <v>4.9994999999999998E-2</v>
      </c>
      <c r="O132" s="4">
        <v>9.9990999999999997E-2</v>
      </c>
      <c r="P132" s="4"/>
      <c r="Q132" s="4">
        <v>4.9995999999999999E-2</v>
      </c>
      <c r="R132" s="4">
        <v>2.9998E-2</v>
      </c>
      <c r="S132" s="4"/>
      <c r="T132" s="99">
        <v>4.9995999999999999E-2</v>
      </c>
    </row>
    <row r="133" spans="2:20" x14ac:dyDescent="0.3">
      <c r="B133" s="29" t="s">
        <v>194</v>
      </c>
      <c r="C133" s="30">
        <f>+SUMPRODUCT(C134:C135,'Empleo ISS'!C134:C135)/'Empleo ISS'!C133</f>
        <v>0.21705855095862775</v>
      </c>
      <c r="D133" s="30">
        <f>+SUMPRODUCT(D134:D135,'Empleo ISS'!D134:D135)/'Empleo ISS'!D133</f>
        <v>0.26856416747915407</v>
      </c>
      <c r="E133" s="30">
        <f>+SUMPRODUCT(E134:E135,'Empleo ISS'!E134:E135)/'Empleo ISS'!E133</f>
        <v>0.20849502434061898</v>
      </c>
      <c r="F133" s="30">
        <f>+SUMPRODUCT(F134:F135,'Empleo ISS'!F134:F135)/'Empleo ISS'!F133</f>
        <v>0.23501188366335152</v>
      </c>
      <c r="G133" s="30">
        <f>+SUMPRODUCT(G134:G135,'Empleo ISS'!G134:G135)/'Empleo ISS'!G133</f>
        <v>0.24865377683655687</v>
      </c>
      <c r="H133" s="48">
        <f>+SUMPRODUCT(H134:H135,'Empleo ISS'!H134:H135)/'Empleo ISS'!H133</f>
        <v>0.30802911090081897</v>
      </c>
      <c r="I133" s="48">
        <f>+SUMPRODUCT(I134:I135,'Empleo ISS'!I134:I135)/'Empleo ISS'!I133</f>
        <v>0.36767442733287931</v>
      </c>
      <c r="J133" s="48">
        <f>+SUMPRODUCT(J134:J135,'Empleo ISS'!J134:J135)/'Empleo ISS'!J133</f>
        <v>0.82513457428117265</v>
      </c>
      <c r="K133" s="48">
        <f>+SUMPRODUCT(K134:K135,'Empleo ISS'!K134:K135)/'Empleo ISS'!K133</f>
        <v>1.371511676104801</v>
      </c>
      <c r="L133" s="30">
        <f>+SUMPRODUCT(L134:L135,'Empleo ISS'!L134:L135)/'Empleo ISS'!L133</f>
        <v>1.4516589011264756</v>
      </c>
      <c r="M133" s="30">
        <f>+SUMPRODUCT(M134:M135,'Empleo ISS'!M134:M135)/'Empleo ISS'!M133</f>
        <v>0.55751737808924817</v>
      </c>
      <c r="N133" s="105">
        <f>+SUMPRODUCT(N134:N135,'Empleo ISS'!N134:N135)/'Empleo ISS'!N133</f>
        <v>2.854808653846154E-2</v>
      </c>
      <c r="O133" s="106">
        <f>+SUMPRODUCT(O134:O135,'Empleo ISS'!O134:O135)/'Empleo ISS'!O133</f>
        <v>0.194761875</v>
      </c>
      <c r="P133" s="106">
        <f>+SUMPRODUCT(P134:P135,'Empleo ISS'!P134:P135)/'Empleo ISS'!P133</f>
        <v>3.432932075471698E-2</v>
      </c>
      <c r="Q133" s="106">
        <f>+SUMPRODUCT(Q134:Q135,'Empleo ISS'!Q134:Q135)/'Empleo ISS'!Q133</f>
        <v>0</v>
      </c>
      <c r="R133" s="106">
        <f>+SUMPRODUCT(R134:R135,'Empleo ISS'!R134:R135)/'Empleo ISS'!R133</f>
        <v>4.6097009523809525E-2</v>
      </c>
      <c r="S133" s="106">
        <f>+SUMPRODUCT(S134:S135,'Empleo ISS'!S134:S135)/'Empleo ISS'!S133</f>
        <v>3.2492500000000001E-2</v>
      </c>
      <c r="T133" s="106">
        <f>+SUMPRODUCT(T134:T135,'Empleo ISS'!T134:T135)/'Empleo ISS'!T133</f>
        <v>0.15272727272727274</v>
      </c>
    </row>
    <row r="134" spans="2:20" x14ac:dyDescent="0.3">
      <c r="B134" s="3" t="s">
        <v>322</v>
      </c>
      <c r="C134" s="4">
        <v>9.9599999999999911E-2</v>
      </c>
      <c r="D134" s="4">
        <v>0.30548703675199951</v>
      </c>
      <c r="E134" s="4">
        <v>0.28221505358799992</v>
      </c>
      <c r="F134" s="4">
        <v>0.35959097801975859</v>
      </c>
      <c r="G134" s="4">
        <v>0.38517238742766069</v>
      </c>
      <c r="H134" s="47">
        <v>0.27555403000000012</v>
      </c>
      <c r="I134" s="47">
        <v>0.53009952424555062</v>
      </c>
      <c r="J134" s="47">
        <v>0.60132054932002754</v>
      </c>
      <c r="K134" s="47">
        <v>0.93504728707035079</v>
      </c>
      <c r="L134" s="4">
        <v>1.0011858100906328</v>
      </c>
      <c r="M134" s="60">
        <v>0.68105727490884771</v>
      </c>
      <c r="N134" s="104">
        <v>0.10996300000000001</v>
      </c>
      <c r="O134" s="4"/>
      <c r="P134" s="4">
        <v>0.12996099999999999</v>
      </c>
      <c r="Q134" s="4"/>
      <c r="R134" s="4">
        <v>0.18616099999999999</v>
      </c>
      <c r="S134" s="4">
        <v>0.12997</v>
      </c>
      <c r="T134" s="99"/>
    </row>
    <row r="135" spans="2:20" x14ac:dyDescent="0.3">
      <c r="B135" s="5" t="s">
        <v>323</v>
      </c>
      <c r="C135" s="6">
        <v>0.25971200000000016</v>
      </c>
      <c r="D135" s="6">
        <v>0.25442240000000016</v>
      </c>
      <c r="E135" s="6">
        <v>0.17699256998199986</v>
      </c>
      <c r="F135" s="6">
        <v>0.187202299997</v>
      </c>
      <c r="G135" s="6">
        <v>0.19999000000000011</v>
      </c>
      <c r="H135" s="49">
        <v>0.32000000000000006</v>
      </c>
      <c r="I135" s="49">
        <v>0.30800000000000005</v>
      </c>
      <c r="J135" s="49">
        <v>0.90725152556900013</v>
      </c>
      <c r="K135" s="47">
        <v>1.5351858219927199</v>
      </c>
      <c r="L135" s="4">
        <v>1.6157847559999996</v>
      </c>
      <c r="M135" s="60">
        <v>0.51566599999999996</v>
      </c>
      <c r="N135" s="104"/>
      <c r="O135" s="4">
        <v>0.26305499999999998</v>
      </c>
      <c r="P135" s="4"/>
      <c r="Q135" s="4"/>
      <c r="R135" s="4"/>
      <c r="S135" s="4"/>
      <c r="T135" s="99">
        <v>0.2</v>
      </c>
    </row>
    <row r="136" spans="2:20" x14ac:dyDescent="0.3">
      <c r="B136" s="29" t="s">
        <v>195</v>
      </c>
      <c r="C136" s="30">
        <f>+SUMPRODUCT(C137:C147,'Empleo ISS'!C137:C147)/'Empleo ISS'!C136</f>
        <v>0.3207760556273011</v>
      </c>
      <c r="D136" s="30">
        <f>+SUMPRODUCT(D137:D147,'Empleo ISS'!D137:D147)/'Empleo ISS'!D136</f>
        <v>0.31489381098384711</v>
      </c>
      <c r="E136" s="30">
        <f>+SUMPRODUCT(E137:E147,'Empleo ISS'!E137:E147)/'Empleo ISS'!E136</f>
        <v>0.27295388200067244</v>
      </c>
      <c r="F136" s="30">
        <f>+SUMPRODUCT(F137:F147,'Empleo ISS'!F137:F147)/'Empleo ISS'!F136</f>
        <v>0.2824191049806769</v>
      </c>
      <c r="G136" s="30">
        <f>+SUMPRODUCT(G137:G147,'Empleo ISS'!G137:G147)/'Empleo ISS'!G136</f>
        <v>0.45718474772736395</v>
      </c>
      <c r="H136" s="48">
        <f>+SUMPRODUCT(H137:H147,'Empleo ISS'!H137:H147)/'Empleo ISS'!H136</f>
        <v>0.32283453047943106</v>
      </c>
      <c r="I136" s="48">
        <f>+SUMPRODUCT(I137:I147,'Empleo ISS'!I137:I147)/'Empleo ISS'!I136</f>
        <v>0.41566664795763508</v>
      </c>
      <c r="J136" s="48">
        <f>+SUMPRODUCT(J137:J147,'Empleo ISS'!J137:J147)/'Empleo ISS'!J136</f>
        <v>0.72192326574657861</v>
      </c>
      <c r="K136" s="48">
        <f>+SUMPRODUCT(K137:K147,'Empleo ISS'!K137:K147)/'Empleo ISS'!K136</f>
        <v>1.2683202569428871</v>
      </c>
      <c r="L136" s="30">
        <f>+SUMPRODUCT(L137:L147,'Empleo ISS'!L137:L147)/'Empleo ISS'!L136</f>
        <v>1.8939204644523615</v>
      </c>
      <c r="M136" s="30">
        <f>+SUMPRODUCT(M137:M147,'Empleo ISS'!M137:M147)/'Empleo ISS'!M136</f>
        <v>0.30929128067299433</v>
      </c>
      <c r="N136" s="105">
        <f>+SUMPRODUCT(N137:N147,'Empleo ISS'!N137:N147)/'Empleo ISS'!N136</f>
        <v>5.5964753546099297E-2</v>
      </c>
      <c r="O136" s="106">
        <f>+SUMPRODUCT(O137:O147,'Empleo ISS'!O137:O147)/'Empleo ISS'!O136</f>
        <v>4.9910688000000009E-2</v>
      </c>
      <c r="P136" s="106">
        <f>+SUMPRODUCT(P137:P147,'Empleo ISS'!P137:P147)/'Empleo ISS'!P136</f>
        <v>3.8795516014234886E-2</v>
      </c>
      <c r="Q136" s="106">
        <f>+SUMPRODUCT(Q137:Q147,'Empleo ISS'!Q137:Q147)/'Empleo ISS'!Q136</f>
        <v>5.7022642477876105E-2</v>
      </c>
      <c r="R136" s="106">
        <f>+SUMPRODUCT(R137:R147,'Empleo ISS'!R137:R147)/'Empleo ISS'!R136</f>
        <v>3.1764701230228468E-2</v>
      </c>
      <c r="S136" s="106">
        <f>+SUMPRODUCT(S137:S147,'Empleo ISS'!S137:S147)/'Empleo ISS'!S136</f>
        <v>2.5268335985853225E-2</v>
      </c>
      <c r="T136" s="106">
        <f>+SUMPRODUCT(T137:T147,'Empleo ISS'!T137:T147)/'Empleo ISS'!T136</f>
        <v>2.1330254480286737E-2</v>
      </c>
    </row>
    <row r="137" spans="2:20" x14ac:dyDescent="0.3">
      <c r="B137" s="3" t="s">
        <v>324</v>
      </c>
      <c r="C137" s="4">
        <v>0.36940350566399993</v>
      </c>
      <c r="D137" s="4">
        <v>0.32646423790399992</v>
      </c>
      <c r="E137" s="4">
        <v>0.32694213996400001</v>
      </c>
      <c r="F137" s="4">
        <v>0.24082526690258321</v>
      </c>
      <c r="G137" s="4">
        <v>0.3973136858764168</v>
      </c>
      <c r="H137" s="47">
        <v>0.207130972606</v>
      </c>
      <c r="I137" s="47">
        <v>0.50655214551233319</v>
      </c>
      <c r="J137" s="47">
        <v>0.65312038145824292</v>
      </c>
      <c r="K137" s="47">
        <v>1.3505670024414345</v>
      </c>
      <c r="L137" s="4">
        <v>2.4513161372246661</v>
      </c>
      <c r="M137" s="60">
        <v>0.20899810701800003</v>
      </c>
      <c r="N137" s="104">
        <v>9.9523E-2</v>
      </c>
      <c r="O137" s="4"/>
      <c r="P137" s="4"/>
      <c r="Q137" s="4">
        <v>9.9566000000000002E-2</v>
      </c>
      <c r="R137" s="4"/>
      <c r="S137" s="4"/>
      <c r="T137" s="99"/>
    </row>
    <row r="138" spans="2:20" x14ac:dyDescent="0.3">
      <c r="B138" s="3" t="s">
        <v>325</v>
      </c>
      <c r="C138" s="4">
        <v>0.22743917000000002</v>
      </c>
      <c r="D138" s="4">
        <v>0.58981519999999987</v>
      </c>
      <c r="E138" s="4">
        <v>0.4666718299999999</v>
      </c>
      <c r="F138" s="4">
        <v>0.50221760000000004</v>
      </c>
      <c r="G138" s="4">
        <v>0.43736120000000023</v>
      </c>
      <c r="H138" s="47">
        <v>0.37836544999999999</v>
      </c>
      <c r="I138" s="47">
        <v>0.37882525</v>
      </c>
      <c r="J138" s="47">
        <v>1.0038966199999999</v>
      </c>
      <c r="K138" s="47">
        <v>0.6551601419919999</v>
      </c>
      <c r="L138" s="4">
        <v>0.75771287171999968</v>
      </c>
      <c r="M138" s="60">
        <v>0.32249999999999979</v>
      </c>
      <c r="N138" s="104">
        <v>0.15</v>
      </c>
      <c r="O138" s="4"/>
      <c r="P138" s="4"/>
      <c r="Q138" s="4">
        <v>0.15</v>
      </c>
      <c r="R138" s="4"/>
      <c r="S138" s="4"/>
      <c r="T138" s="99"/>
    </row>
    <row r="139" spans="2:20" x14ac:dyDescent="0.3">
      <c r="B139" s="3" t="s">
        <v>326</v>
      </c>
      <c r="C139" s="4">
        <v>0.3799740332721202</v>
      </c>
      <c r="D139" s="4">
        <v>0.13640000000000008</v>
      </c>
      <c r="E139" s="4">
        <v>0.37214509256000006</v>
      </c>
      <c r="F139" s="4">
        <v>0.30571269720673233</v>
      </c>
      <c r="G139" s="4">
        <v>0.42583706254270504</v>
      </c>
      <c r="H139" s="47">
        <v>0.26573191067599988</v>
      </c>
      <c r="I139" s="47">
        <v>0.32199864726800009</v>
      </c>
      <c r="J139" s="47">
        <v>0.53001926131963062</v>
      </c>
      <c r="K139" s="47">
        <v>1.0012319661153204</v>
      </c>
      <c r="L139" s="4">
        <v>3.0445941194663275</v>
      </c>
      <c r="M139" s="60">
        <v>0.27823598172499997</v>
      </c>
      <c r="N139" s="104">
        <v>0.13042500000000001</v>
      </c>
      <c r="O139" s="4">
        <v>0.13075700000000001</v>
      </c>
      <c r="P139" s="4"/>
      <c r="Q139" s="4"/>
      <c r="R139" s="4"/>
      <c r="S139" s="4"/>
      <c r="T139" s="99"/>
    </row>
    <row r="140" spans="2:20" x14ac:dyDescent="0.3">
      <c r="B140" s="3" t="s">
        <v>327</v>
      </c>
      <c r="C140" s="4">
        <v>0.27778005153999974</v>
      </c>
      <c r="D140" s="4">
        <v>0.33310099999999987</v>
      </c>
      <c r="E140" s="4">
        <v>0.33071567913200006</v>
      </c>
      <c r="F140" s="4">
        <v>0.39512008830032963</v>
      </c>
      <c r="G140" s="4">
        <v>0.38274961948993513</v>
      </c>
      <c r="H140" s="47">
        <v>0.46970891687820049</v>
      </c>
      <c r="I140" s="47">
        <v>0.51374067820299363</v>
      </c>
      <c r="J140" s="47">
        <v>0.76131083493341367</v>
      </c>
      <c r="K140" s="47">
        <v>1.4667500000000002</v>
      </c>
      <c r="L140" s="4">
        <v>0.99026162720000022</v>
      </c>
      <c r="M140" s="60">
        <v>0.32249999999999979</v>
      </c>
      <c r="N140" s="104"/>
      <c r="O140" s="4">
        <v>0.15</v>
      </c>
      <c r="P140" s="4">
        <v>0.15</v>
      </c>
      <c r="Q140" s="4"/>
      <c r="R140" s="4"/>
      <c r="S140" s="4"/>
      <c r="T140" s="99"/>
    </row>
    <row r="141" spans="2:20" x14ac:dyDescent="0.3">
      <c r="B141" s="3" t="s">
        <v>328</v>
      </c>
      <c r="C141" s="4">
        <v>0.32160000000000011</v>
      </c>
      <c r="D141" s="4">
        <v>0.32089999999999996</v>
      </c>
      <c r="E141" s="4">
        <v>0.32000000000000006</v>
      </c>
      <c r="F141" s="4">
        <v>0.20828865074999992</v>
      </c>
      <c r="G141" s="4">
        <v>0.37694374999999991</v>
      </c>
      <c r="H141" s="47">
        <v>0.41249999999999987</v>
      </c>
      <c r="I141" s="47">
        <v>0.54275000000000029</v>
      </c>
      <c r="J141" s="47">
        <v>0.93391906400000035</v>
      </c>
      <c r="K141" s="47">
        <v>1.4447541800000008</v>
      </c>
      <c r="L141" s="4">
        <v>2.0426644945331249</v>
      </c>
      <c r="M141" s="60">
        <v>0.32824999999999993</v>
      </c>
      <c r="N141" s="104"/>
      <c r="O141" s="4">
        <v>0.15</v>
      </c>
      <c r="P141" s="4"/>
      <c r="Q141" s="4">
        <v>0.1</v>
      </c>
      <c r="R141" s="4"/>
      <c r="S141" s="4">
        <v>0.05</v>
      </c>
      <c r="T141" s="99"/>
    </row>
    <row r="142" spans="2:20" x14ac:dyDescent="0.3">
      <c r="B142" s="3" t="s">
        <v>329</v>
      </c>
      <c r="C142" s="4">
        <v>0.20288811500000015</v>
      </c>
      <c r="D142" s="4">
        <v>0.43412451553999976</v>
      </c>
      <c r="E142" s="4">
        <v>0.25667561993999977</v>
      </c>
      <c r="F142" s="4">
        <v>0.4017310999999999</v>
      </c>
      <c r="G142" s="4">
        <v>0.60728438348578462</v>
      </c>
      <c r="H142" s="47">
        <v>0.16580853036438459</v>
      </c>
      <c r="I142" s="47">
        <v>0.43545115868896755</v>
      </c>
      <c r="J142" s="47">
        <v>0.69754042939299232</v>
      </c>
      <c r="K142" s="47">
        <v>1.4075046009501198</v>
      </c>
      <c r="L142" s="4">
        <v>1.9862810052378141</v>
      </c>
      <c r="M142" s="60">
        <v>0.21712714547199985</v>
      </c>
      <c r="N142" s="104">
        <v>2.4E-2</v>
      </c>
      <c r="O142" s="4"/>
      <c r="P142" s="4"/>
      <c r="Q142" s="4">
        <v>7.2999999999999995E-2</v>
      </c>
      <c r="R142" s="4">
        <v>5.7000000000000002E-2</v>
      </c>
      <c r="S142" s="4">
        <v>4.8000000000000001E-2</v>
      </c>
      <c r="T142" s="99"/>
    </row>
    <row r="143" spans="2:20" x14ac:dyDescent="0.3">
      <c r="B143" s="3" t="s">
        <v>330</v>
      </c>
      <c r="C143" s="4">
        <v>0.25405056999999998</v>
      </c>
      <c r="D143" s="4">
        <v>0.3245972685280003</v>
      </c>
      <c r="E143" s="4">
        <v>0.23477699155999998</v>
      </c>
      <c r="F143" s="4">
        <v>0.4151325514308799</v>
      </c>
      <c r="G143" s="4">
        <v>0.538433179416</v>
      </c>
      <c r="H143" s="47">
        <v>0.35650258835000015</v>
      </c>
      <c r="I143" s="47">
        <v>0.24506783865820614</v>
      </c>
      <c r="J143" s="47">
        <v>0.67489429540734536</v>
      </c>
      <c r="K143" s="47">
        <v>1.1978098616239103</v>
      </c>
      <c r="L143" s="4">
        <v>1.6006997926425095</v>
      </c>
      <c r="M143" s="60">
        <v>0.35068738338689109</v>
      </c>
      <c r="N143" s="104">
        <v>6.1899999999999997E-2</v>
      </c>
      <c r="O143" s="4">
        <v>4.5850000000000002E-2</v>
      </c>
      <c r="P143" s="4">
        <v>3.7830000000000003E-2</v>
      </c>
      <c r="Q143" s="4">
        <v>9.0800000000000006E-2</v>
      </c>
      <c r="R143" s="4">
        <v>6.6589999999999996E-2</v>
      </c>
      <c r="S143" s="4"/>
      <c r="T143" s="99">
        <v>7.2399999999999999E-3</v>
      </c>
    </row>
    <row r="144" spans="2:20" x14ac:dyDescent="0.3">
      <c r="B144" s="3" t="s">
        <v>331</v>
      </c>
      <c r="C144" s="4">
        <v>0.40419999999999989</v>
      </c>
      <c r="D144" s="4">
        <v>0.24528257960000022</v>
      </c>
      <c r="E144" s="4">
        <v>0.23010111633200014</v>
      </c>
      <c r="F144" s="4">
        <v>0.30035956972178823</v>
      </c>
      <c r="G144" s="4">
        <v>0.55056469700147481</v>
      </c>
      <c r="H144" s="47">
        <v>0.39271720661957632</v>
      </c>
      <c r="I144" s="47">
        <v>0.48814430187500091</v>
      </c>
      <c r="J144" s="47">
        <v>1.0364953657241607</v>
      </c>
      <c r="K144" s="47">
        <v>0.84825987500000033</v>
      </c>
      <c r="L144" s="4">
        <v>2.176313347589439</v>
      </c>
      <c r="M144" s="60">
        <v>0.29662239273393975</v>
      </c>
      <c r="N144" s="104">
        <v>0.113908</v>
      </c>
      <c r="O144" s="4">
        <v>2.1999999999999999E-2</v>
      </c>
      <c r="P144" s="4">
        <v>3.6920000000000001E-2</v>
      </c>
      <c r="Q144" s="4">
        <v>2.8000000000000001E-2</v>
      </c>
      <c r="R144" s="4">
        <v>2.5000000000000001E-2</v>
      </c>
      <c r="S144" s="4">
        <v>0.02</v>
      </c>
      <c r="T144" s="99">
        <v>2.1999999999999999E-2</v>
      </c>
    </row>
    <row r="145" spans="2:20" x14ac:dyDescent="0.3">
      <c r="B145" s="3" t="s">
        <v>332</v>
      </c>
      <c r="C145" s="4">
        <v>0.45065823559527707</v>
      </c>
      <c r="D145" s="4">
        <v>0.31295680091581235</v>
      </c>
      <c r="E145" s="4">
        <v>0.22708655472000006</v>
      </c>
      <c r="F145" s="4">
        <v>0.13151334000000015</v>
      </c>
      <c r="G145" s="4">
        <v>0.46749547993503393</v>
      </c>
      <c r="H145" s="47">
        <v>0.40470349079673951</v>
      </c>
      <c r="I145" s="47">
        <v>0.4950003233090603</v>
      </c>
      <c r="J145" s="47">
        <v>0.62734455427911628</v>
      </c>
      <c r="K145" s="47">
        <v>1.4021023316009158</v>
      </c>
      <c r="L145" s="4">
        <v>1.9258339632376846</v>
      </c>
      <c r="M145" s="60">
        <v>0.33994035290012992</v>
      </c>
      <c r="N145" s="104"/>
      <c r="O145" s="4"/>
      <c r="P145" s="4">
        <v>0.1</v>
      </c>
      <c r="Q145" s="4">
        <v>0.05</v>
      </c>
      <c r="R145" s="4">
        <v>0.05</v>
      </c>
      <c r="S145" s="4">
        <v>4.7766999999999997E-2</v>
      </c>
      <c r="T145" s="99">
        <v>5.4507E-2</v>
      </c>
    </row>
    <row r="146" spans="2:20" x14ac:dyDescent="0.3">
      <c r="B146" s="3" t="s">
        <v>665</v>
      </c>
      <c r="C146" s="17">
        <v>0</v>
      </c>
      <c r="D146" s="17">
        <v>0</v>
      </c>
      <c r="E146" s="17">
        <v>0</v>
      </c>
      <c r="F146" s="17">
        <v>0</v>
      </c>
      <c r="G146" s="17">
        <v>0</v>
      </c>
      <c r="H146" s="17">
        <v>0</v>
      </c>
      <c r="I146" s="47">
        <v>0.56259999999999999</v>
      </c>
      <c r="J146" s="47">
        <v>0.73665205649946741</v>
      </c>
      <c r="K146" s="47">
        <v>0.68126759742678855</v>
      </c>
      <c r="L146" s="4">
        <v>1.6414636163175262</v>
      </c>
      <c r="M146" s="60">
        <v>0.29494200000000026</v>
      </c>
      <c r="N146" s="104"/>
      <c r="O146" s="4">
        <v>0.1</v>
      </c>
      <c r="P146" s="4"/>
      <c r="Q146" s="4">
        <v>0.1</v>
      </c>
      <c r="R146" s="4"/>
      <c r="S146" s="4"/>
      <c r="T146" s="99">
        <v>7.0199999999999999E-2</v>
      </c>
    </row>
    <row r="147" spans="2:20" x14ac:dyDescent="0.3">
      <c r="B147" s="5" t="s">
        <v>333</v>
      </c>
      <c r="C147" s="6">
        <v>0.33900871772500007</v>
      </c>
      <c r="D147" s="6">
        <v>0.3836269178413827</v>
      </c>
      <c r="E147" s="6">
        <v>0.3298601372679959</v>
      </c>
      <c r="F147" s="6">
        <v>0.36451286882345424</v>
      </c>
      <c r="G147" s="6">
        <v>0.49820435028149368</v>
      </c>
      <c r="H147" s="49">
        <v>0.35761856656512592</v>
      </c>
      <c r="I147" s="49">
        <v>0.47581527680923541</v>
      </c>
      <c r="J147" s="49">
        <v>0.78182206513615782</v>
      </c>
      <c r="K147" s="47">
        <v>1.5796843373116416</v>
      </c>
      <c r="L147" s="4">
        <v>1.1312914173717656</v>
      </c>
      <c r="M147" s="60">
        <v>0.36565854642174012</v>
      </c>
      <c r="N147" s="104">
        <v>7.9996999999999999E-2</v>
      </c>
      <c r="O147" s="4">
        <v>7.0000000000000007E-2</v>
      </c>
      <c r="P147" s="4">
        <v>3.4000000000000002E-2</v>
      </c>
      <c r="Q147" s="4">
        <v>4.7E-2</v>
      </c>
      <c r="R147" s="4">
        <v>3.7999999999999999E-2</v>
      </c>
      <c r="S147" s="4">
        <v>2.5000000000000001E-2</v>
      </c>
      <c r="T147" s="99">
        <v>2.5999999999999999E-2</v>
      </c>
    </row>
    <row r="148" spans="2:20" x14ac:dyDescent="0.3">
      <c r="B148" s="29" t="s">
        <v>196</v>
      </c>
      <c r="C148" s="30">
        <f>+SUMPRODUCT(C149:C152,'Empleo ISS'!C149:C152)/'Empleo ISS'!C148</f>
        <v>0.3211154242384831</v>
      </c>
      <c r="D148" s="30">
        <f>+SUMPRODUCT(D149:D152,'Empleo ISS'!D149:D152)/'Empleo ISS'!D148</f>
        <v>0.32407122540681166</v>
      </c>
      <c r="E148" s="30">
        <f>+SUMPRODUCT(E149:E152,'Empleo ISS'!E149:E152)/'Empleo ISS'!E148</f>
        <v>0.23229161522317157</v>
      </c>
      <c r="F148" s="30">
        <f>+SUMPRODUCT(F149:F152,'Empleo ISS'!F149:F152)/'Empleo ISS'!F148</f>
        <v>0.32987919623845863</v>
      </c>
      <c r="G148" s="30">
        <f>+SUMPRODUCT(G149:G152,'Empleo ISS'!G149:G152)/'Empleo ISS'!G148</f>
        <v>0.31651056009980422</v>
      </c>
      <c r="H148" s="48">
        <f>+SUMPRODUCT(H149:H152,'Empleo ISS'!H149:H152)/'Empleo ISS'!H148</f>
        <v>0.18487171939260008</v>
      </c>
      <c r="I148" s="48">
        <f>+SUMPRODUCT(I149:I152,'Empleo ISS'!I149:I152)/'Empleo ISS'!I148</f>
        <v>0.49362747687222697</v>
      </c>
      <c r="J148" s="48">
        <f>+SUMPRODUCT(J149:J152,'Empleo ISS'!J149:J152)/'Empleo ISS'!J148</f>
        <v>0.65224163060339535</v>
      </c>
      <c r="K148" s="48">
        <f>+SUMPRODUCT(K149:K152,'Empleo ISS'!K149:K152)/'Empleo ISS'!K148</f>
        <v>0.82820571826003131</v>
      </c>
      <c r="L148" s="30">
        <f>+SUMPRODUCT(L149:L152,'Empleo ISS'!L149:L152)/'Empleo ISS'!L148</f>
        <v>1.2948692121270464</v>
      </c>
      <c r="M148" s="30">
        <f>+SUMPRODUCT(M149:M152,'Empleo ISS'!M149:M152)/'Empleo ISS'!M148</f>
        <v>1.2363980880800054</v>
      </c>
      <c r="N148" s="105">
        <f>+SUMPRODUCT(N149:N152,'Empleo ISS'!N149:N152)/'Empleo ISS'!N148</f>
        <v>0.68368241600000002</v>
      </c>
      <c r="O148" s="106">
        <f>+SUMPRODUCT(O149:O152,'Empleo ISS'!O149:O152)/'Empleo ISS'!O148</f>
        <v>2.954332121212121E-2</v>
      </c>
      <c r="P148" s="106">
        <f>+SUMPRODUCT(P149:P152,'Empleo ISS'!P149:P152)/'Empleo ISS'!P148</f>
        <v>4.8740577731092437E-2</v>
      </c>
      <c r="Q148" s="106">
        <f>+SUMPRODUCT(Q149:Q152,'Empleo ISS'!Q149:Q152)/'Empleo ISS'!Q148</f>
        <v>0.10781031223628693</v>
      </c>
      <c r="R148" s="106">
        <f>+SUMPRODUCT(R149:R152,'Empleo ISS'!R149:R152)/'Empleo ISS'!R148</f>
        <v>3.0087754237288138E-2</v>
      </c>
      <c r="S148" s="106">
        <f>+SUMPRODUCT(S149:S152,'Empleo ISS'!S149:S152)/'Empleo ISS'!S148</f>
        <v>0</v>
      </c>
      <c r="T148" s="106">
        <f>+SUMPRODUCT(T149:T152,'Empleo ISS'!T149:T152)/'Empleo ISS'!T148</f>
        <v>8.6957185501066098E-2</v>
      </c>
    </row>
    <row r="149" spans="2:20" x14ac:dyDescent="0.3">
      <c r="B149" s="3" t="s">
        <v>334</v>
      </c>
      <c r="C149" s="4">
        <v>0.29724177120051354</v>
      </c>
      <c r="D149" s="4">
        <v>0.30564114334872627</v>
      </c>
      <c r="E149" s="4">
        <v>0.18135254247657606</v>
      </c>
      <c r="F149" s="4">
        <v>0.3115526811800946</v>
      </c>
      <c r="G149" s="4">
        <v>0.22427649064727917</v>
      </c>
      <c r="H149" s="47">
        <v>0.12415986615169117</v>
      </c>
      <c r="I149" s="47">
        <v>0.59899924457602305</v>
      </c>
      <c r="J149" s="47">
        <v>0.74920332856339455</v>
      </c>
      <c r="K149" s="47">
        <v>0.78388738977282224</v>
      </c>
      <c r="L149" s="4">
        <v>0.40266811334599995</v>
      </c>
      <c r="M149" s="60">
        <v>2.1061246860284251</v>
      </c>
      <c r="N149" s="104">
        <v>1.2299089999999999</v>
      </c>
      <c r="O149" s="4"/>
      <c r="P149" s="4"/>
      <c r="Q149" s="4">
        <v>0.17084299999999999</v>
      </c>
      <c r="R149" s="4"/>
      <c r="S149" s="4"/>
      <c r="T149" s="99">
        <v>0.189688</v>
      </c>
    </row>
    <row r="150" spans="2:20" x14ac:dyDescent="0.3">
      <c r="B150" s="3" t="s">
        <v>335</v>
      </c>
      <c r="C150" s="4">
        <v>0.55998799999999993</v>
      </c>
      <c r="D150" s="4">
        <v>0.24862859999999976</v>
      </c>
      <c r="E150" s="4">
        <v>0.20999780000099988</v>
      </c>
      <c r="F150" s="4">
        <v>0.21000000000000019</v>
      </c>
      <c r="G150" s="4">
        <v>0.2649999999999999</v>
      </c>
      <c r="H150" s="47">
        <v>0.1151279999999999</v>
      </c>
      <c r="I150" s="47">
        <v>0.43619135000000031</v>
      </c>
      <c r="J150" s="47">
        <v>0.58699999999999974</v>
      </c>
      <c r="K150" s="47">
        <v>1.0735999999999999</v>
      </c>
      <c r="L150" s="4">
        <v>1.7232997999999995</v>
      </c>
      <c r="M150" s="60">
        <v>0.56000000000000005</v>
      </c>
      <c r="N150" s="104">
        <v>0.3</v>
      </c>
      <c r="O150" s="4"/>
      <c r="P150" s="4"/>
      <c r="Q150" s="4">
        <v>0.2</v>
      </c>
      <c r="R150" s="4"/>
      <c r="S150" s="4"/>
      <c r="T150" s="99"/>
    </row>
    <row r="151" spans="2:20" x14ac:dyDescent="0.3">
      <c r="B151" s="3" t="s">
        <v>336</v>
      </c>
      <c r="C151" s="4">
        <v>0.28019771653699999</v>
      </c>
      <c r="D151" s="4">
        <v>0.40240757244382341</v>
      </c>
      <c r="E151" s="4">
        <v>0.30122424786950952</v>
      </c>
      <c r="F151" s="4">
        <v>0.41116317877725805</v>
      </c>
      <c r="G151" s="4">
        <v>0.5245021342004168</v>
      </c>
      <c r="H151" s="47">
        <v>0.35396464987673482</v>
      </c>
      <c r="I151" s="47">
        <v>0.38230870606709</v>
      </c>
      <c r="J151" s="47">
        <v>0.58971029756458226</v>
      </c>
      <c r="K151" s="47">
        <v>0.62022045796729208</v>
      </c>
      <c r="L151" s="4">
        <v>2.5503467720024182</v>
      </c>
      <c r="M151" s="60">
        <v>0.48083738316499991</v>
      </c>
      <c r="N151" s="104">
        <v>0.235787</v>
      </c>
      <c r="O151" s="4"/>
      <c r="P151" s="4">
        <v>0.198295</v>
      </c>
      <c r="Q151" s="4"/>
      <c r="R151" s="4"/>
      <c r="S151" s="4"/>
      <c r="T151" s="99"/>
    </row>
    <row r="152" spans="2:20" x14ac:dyDescent="0.3">
      <c r="B152" s="5" t="s">
        <v>337</v>
      </c>
      <c r="C152" s="6">
        <v>0.28822103966031021</v>
      </c>
      <c r="D152" s="6">
        <v>0.34649119190658806</v>
      </c>
      <c r="E152" s="6">
        <v>0.34059172778713376</v>
      </c>
      <c r="F152" s="6">
        <v>0.39757220335424748</v>
      </c>
      <c r="G152" s="6">
        <v>0.4007742753556911</v>
      </c>
      <c r="H152" s="49">
        <v>0.20252000000000003</v>
      </c>
      <c r="I152" s="49">
        <v>0.32418873176156615</v>
      </c>
      <c r="J152" s="49">
        <v>0.46410931701331015</v>
      </c>
      <c r="K152" s="47">
        <v>1.0698533056283197</v>
      </c>
      <c r="L152" s="4">
        <v>1.6353661923352241</v>
      </c>
      <c r="M152" s="60">
        <v>0.44041760656000029</v>
      </c>
      <c r="N152" s="104"/>
      <c r="O152" s="4">
        <v>0.20032800000000001</v>
      </c>
      <c r="P152" s="4"/>
      <c r="Q152" s="4"/>
      <c r="R152" s="4">
        <v>0.20002</v>
      </c>
      <c r="S152" s="4"/>
      <c r="T152" s="99"/>
    </row>
    <row r="153" spans="2:20" x14ac:dyDescent="0.3">
      <c r="B153" s="29" t="s">
        <v>197</v>
      </c>
      <c r="C153" s="30">
        <f>+SUMPRODUCT(C154:C155,'Empleo ISS'!C154:C155)/'Empleo ISS'!C153</f>
        <v>0.34156072461432402</v>
      </c>
      <c r="D153" s="30">
        <f>+SUMPRODUCT(D154:D155,'Empleo ISS'!D154:D155)/'Empleo ISS'!D153</f>
        <v>0.39045555646627084</v>
      </c>
      <c r="E153" s="30">
        <f>+SUMPRODUCT(E154:E155,'Empleo ISS'!E154:E155)/'Empleo ISS'!E153</f>
        <v>0.31496867530596773</v>
      </c>
      <c r="F153" s="30">
        <f>+SUMPRODUCT(F154:F155,'Empleo ISS'!F154:F155)/'Empleo ISS'!F153</f>
        <v>0.41180068005092263</v>
      </c>
      <c r="G153" s="30">
        <f>+SUMPRODUCT(G154:G155,'Empleo ISS'!G154:G155)/'Empleo ISS'!G153</f>
        <v>0.35974643341013141</v>
      </c>
      <c r="H153" s="48">
        <f>+SUMPRODUCT(H154:H155,'Empleo ISS'!H154:H155)/'Empleo ISS'!H153</f>
        <v>0.31098160291439025</v>
      </c>
      <c r="I153" s="48">
        <f>+SUMPRODUCT(I154:I155,'Empleo ISS'!I154:I155)/'Empleo ISS'!I153</f>
        <v>0.42199953867465223</v>
      </c>
      <c r="J153" s="48">
        <f>+SUMPRODUCT(J154:J155,'Empleo ISS'!J154:J155)/'Empleo ISS'!J153</f>
        <v>0.55645366083400394</v>
      </c>
      <c r="K153" s="48">
        <f>+SUMPRODUCT(K154:K155,'Empleo ISS'!K154:K155)/'Empleo ISS'!K153</f>
        <v>1.42261303612804</v>
      </c>
      <c r="L153" s="30">
        <f>+SUMPRODUCT(L154:L155,'Empleo ISS'!L154:L155)/'Empleo ISS'!L153</f>
        <v>1.3985602008261655</v>
      </c>
      <c r="M153" s="30">
        <f>+SUMPRODUCT(M154:M155,'Empleo ISS'!M154:M155)/'Empleo ISS'!M153</f>
        <v>0.52385353279963776</v>
      </c>
      <c r="N153" s="105">
        <f>+SUMPRODUCT(N154:N155,'Empleo ISS'!N154:N155)/'Empleo ISS'!N153</f>
        <v>0.21722934296028884</v>
      </c>
      <c r="O153" s="106">
        <f>+SUMPRODUCT(O154:O155,'Empleo ISS'!O154:O155)/'Empleo ISS'!O153</f>
        <v>8.6596494584837536E-2</v>
      </c>
      <c r="P153" s="106">
        <f>+SUMPRODUCT(P154:P155,'Empleo ISS'!P154:P155)/'Empleo ISS'!P153</f>
        <v>9.9773510638297876E-3</v>
      </c>
      <c r="Q153" s="106">
        <f>+SUMPRODUCT(Q154:Q155,'Empleo ISS'!Q154:Q155)/'Empleo ISS'!Q153</f>
        <v>0.12592142857142855</v>
      </c>
      <c r="R153" s="106">
        <f>+SUMPRODUCT(R154:R155,'Empleo ISS'!R154:R155)/'Empleo ISS'!R153</f>
        <v>6.8489208633093534E-3</v>
      </c>
      <c r="S153" s="106">
        <f>+SUMPRODUCT(S154:S155,'Empleo ISS'!S154:S155)/'Empleo ISS'!S153</f>
        <v>0</v>
      </c>
      <c r="T153" s="106">
        <f>+SUMPRODUCT(T154:T155,'Empleo ISS'!T154:T155)/'Empleo ISS'!T153</f>
        <v>2.1313768115942031E-2</v>
      </c>
    </row>
    <row r="154" spans="2:20" x14ac:dyDescent="0.3">
      <c r="B154" s="3" t="s">
        <v>338</v>
      </c>
      <c r="C154" s="4">
        <v>0.30873600000000034</v>
      </c>
      <c r="D154" s="4">
        <v>0.4211548915529999</v>
      </c>
      <c r="E154" s="4">
        <v>0.28463485976978475</v>
      </c>
      <c r="F154" s="4">
        <v>0.42709457000000017</v>
      </c>
      <c r="G154" s="4">
        <v>0.36514136074999937</v>
      </c>
      <c r="H154" s="47">
        <v>0.33100000000000041</v>
      </c>
      <c r="I154" s="47">
        <v>0.42135534089999993</v>
      </c>
      <c r="J154" s="47">
        <v>0.53412875000000026</v>
      </c>
      <c r="K154" s="47">
        <v>1.4443236846875003</v>
      </c>
      <c r="L154" s="4">
        <v>0.87199999999999989</v>
      </c>
      <c r="M154" s="60">
        <v>0.48913110500000001</v>
      </c>
      <c r="N154" s="104">
        <v>0.28929100000000002</v>
      </c>
      <c r="O154" s="4"/>
      <c r="P154" s="4"/>
      <c r="Q154" s="4">
        <v>0.155</v>
      </c>
      <c r="R154" s="4"/>
      <c r="S154" s="4"/>
      <c r="T154" s="99"/>
    </row>
    <row r="155" spans="2:20" x14ac:dyDescent="0.3">
      <c r="B155" s="5" t="s">
        <v>339</v>
      </c>
      <c r="C155" s="6">
        <v>0.54864165827178568</v>
      </c>
      <c r="D155" s="6">
        <v>0.2087695544749999</v>
      </c>
      <c r="E155" s="6">
        <v>0.48539304587360776</v>
      </c>
      <c r="F155" s="6">
        <v>0.33402621275000022</v>
      </c>
      <c r="G155" s="6">
        <v>0.33358428576800048</v>
      </c>
      <c r="H155" s="49">
        <v>0.22430000000000039</v>
      </c>
      <c r="I155" s="49">
        <v>0.42445513599999996</v>
      </c>
      <c r="J155" s="49">
        <v>0.63299999999999979</v>
      </c>
      <c r="K155" s="47">
        <v>1.3516189559521234</v>
      </c>
      <c r="L155" s="4">
        <v>3.040522117380875</v>
      </c>
      <c r="M155" s="60">
        <v>0.62649535388936206</v>
      </c>
      <c r="N155" s="104"/>
      <c r="O155" s="4">
        <v>0.34764099999999998</v>
      </c>
      <c r="P155" s="4">
        <v>4.0777000000000001E-2</v>
      </c>
      <c r="Q155" s="4">
        <v>3.6999999999999998E-2</v>
      </c>
      <c r="R155" s="4">
        <v>2.8000000000000001E-2</v>
      </c>
      <c r="S155" s="4"/>
      <c r="T155" s="99">
        <v>8.7800000000000003E-2</v>
      </c>
    </row>
    <row r="156" spans="2:20" x14ac:dyDescent="0.3">
      <c r="B156" s="29" t="s">
        <v>198</v>
      </c>
      <c r="C156" s="30">
        <f>+SUMPRODUCT(C157:C182,'Empleo ISS'!C157:C182)/'Empleo ISS'!C156</f>
        <v>0.29055282961430257</v>
      </c>
      <c r="D156" s="30">
        <f>+SUMPRODUCT(D157:D182,'Empleo ISS'!D157:D182)/'Empleo ISS'!D156</f>
        <v>0.35776704192730419</v>
      </c>
      <c r="E156" s="30">
        <f>+SUMPRODUCT(E157:E182,'Empleo ISS'!E157:E182)/'Empleo ISS'!E156</f>
        <v>0.32737074192292881</v>
      </c>
      <c r="F156" s="30">
        <f>+SUMPRODUCT(F157:F182,'Empleo ISS'!F157:F182)/'Empleo ISS'!F156</f>
        <v>0.32531761246436819</v>
      </c>
      <c r="G156" s="30">
        <f>+SUMPRODUCT(G157:G182,'Empleo ISS'!G157:G182)/'Empleo ISS'!G156</f>
        <v>0.47975919951564178</v>
      </c>
      <c r="H156" s="30">
        <f>+SUMPRODUCT(H157:H182,'Empleo ISS'!H157:H182)/'Empleo ISS'!H156</f>
        <v>0.24835770672743276</v>
      </c>
      <c r="I156" s="30">
        <f>+SUMPRODUCT(I157:I182,'Empleo ISS'!I157:I182)/'Empleo ISS'!I156</f>
        <v>0.6162461668451984</v>
      </c>
      <c r="J156" s="48">
        <f>+SUMPRODUCT(J157:J182,'Empleo ISS'!J157:J182)/'Empleo ISS'!J156</f>
        <v>0.87959176010423623</v>
      </c>
      <c r="K156" s="48">
        <f>+SUMPRODUCT(K157:K182,'Empleo ISS'!K157:K182)/'Empleo ISS'!K156</f>
        <v>1.4594267962015413</v>
      </c>
      <c r="L156" s="30">
        <f>+SUMPRODUCT(L157:L182,'Empleo ISS'!L157:L182)/'Empleo ISS'!L156</f>
        <v>1.6618265069214169</v>
      </c>
      <c r="M156" s="30">
        <f>+SUMPRODUCT(M157:M182,'Empleo ISS'!M157:M182)/'Empleo ISS'!M156</f>
        <v>0.24553417773926081</v>
      </c>
      <c r="N156" s="105">
        <f>+SUMPRODUCT(N157:N182,'Empleo ISS'!N157:N182)/'Empleo ISS'!N156</f>
        <v>3.1540314639713074E-2</v>
      </c>
      <c r="O156" s="106">
        <f>+SUMPRODUCT(O157:O182,'Empleo ISS'!O157:O182)/'Empleo ISS'!O156</f>
        <v>3.4226047058823539E-2</v>
      </c>
      <c r="P156" s="106">
        <f>+SUMPRODUCT(P157:P182,'Empleo ISS'!P157:P182)/'Empleo ISS'!P156</f>
        <v>3.8829458823529416E-2</v>
      </c>
      <c r="Q156" s="106">
        <f>+SUMPRODUCT(Q157:Q182,'Empleo ISS'!Q157:Q182)/'Empleo ISS'!Q156</f>
        <v>4.2807033158240325E-2</v>
      </c>
      <c r="R156" s="106">
        <f>+SUMPRODUCT(R157:R182,'Empleo ISS'!R157:R182)/'Empleo ISS'!R156</f>
        <v>3.526190026333114E-2</v>
      </c>
      <c r="S156" s="106">
        <f>+SUMPRODUCT(S157:S182,'Empleo ISS'!S157:S182)/'Empleo ISS'!S156</f>
        <v>2.3679436918990701E-2</v>
      </c>
      <c r="T156" s="106">
        <f>+SUMPRODUCT(T157:T182,'Empleo ISS'!T157:T182)/'Empleo ISS'!T156</f>
        <v>1.7606492743840706E-2</v>
      </c>
    </row>
    <row r="157" spans="2:20" x14ac:dyDescent="0.3">
      <c r="B157" s="3" t="s">
        <v>657</v>
      </c>
      <c r="C157" s="17">
        <v>0</v>
      </c>
      <c r="D157" s="17">
        <v>0</v>
      </c>
      <c r="E157" s="17">
        <v>0</v>
      </c>
      <c r="F157" s="17">
        <v>0</v>
      </c>
      <c r="G157" s="17">
        <v>0</v>
      </c>
      <c r="H157" s="17">
        <v>0</v>
      </c>
      <c r="I157" s="47">
        <v>0.46463461351956714</v>
      </c>
      <c r="J157" s="47">
        <v>0.86357850580063467</v>
      </c>
      <c r="K157" s="47">
        <v>1.1985157846245702</v>
      </c>
      <c r="L157" s="4">
        <v>1.7096717319396211</v>
      </c>
      <c r="M157" s="60">
        <v>0.21275000000000022</v>
      </c>
      <c r="N157" s="104"/>
      <c r="O157" s="4"/>
      <c r="P157" s="4">
        <v>0.1</v>
      </c>
      <c r="Q157" s="4"/>
      <c r="R157" s="4">
        <v>0.05</v>
      </c>
      <c r="S157" s="4"/>
      <c r="T157" s="99">
        <v>0.05</v>
      </c>
    </row>
    <row r="158" spans="2:20" x14ac:dyDescent="0.3">
      <c r="B158" s="3" t="s">
        <v>340</v>
      </c>
      <c r="C158" s="4">
        <v>0.27884197999999993</v>
      </c>
      <c r="D158" s="4">
        <v>0.43230119691999969</v>
      </c>
      <c r="E158" s="4">
        <v>0.23814605269999989</v>
      </c>
      <c r="F158" s="4">
        <v>0.36490520928216008</v>
      </c>
      <c r="G158" s="4">
        <v>0.538920212030775</v>
      </c>
      <c r="H158" s="47">
        <v>0.33712301999999994</v>
      </c>
      <c r="I158" s="47">
        <v>0.51835577111143638</v>
      </c>
      <c r="J158" s="47">
        <v>0.81448043347520027</v>
      </c>
      <c r="K158" s="47">
        <v>1.327891955565057</v>
      </c>
      <c r="L158" s="4">
        <v>1.5651605480989685</v>
      </c>
      <c r="M158" s="60">
        <v>0.22472000000000025</v>
      </c>
      <c r="N158" s="104">
        <v>0.05</v>
      </c>
      <c r="O158" s="4">
        <v>0.08</v>
      </c>
      <c r="P158" s="4"/>
      <c r="Q158" s="4"/>
      <c r="R158" s="4">
        <v>0.08</v>
      </c>
      <c r="S158" s="4"/>
      <c r="T158" s="99"/>
    </row>
    <row r="159" spans="2:20" x14ac:dyDescent="0.3">
      <c r="B159" s="3" t="s">
        <v>341</v>
      </c>
      <c r="C159" s="4">
        <v>0.19730000000000003</v>
      </c>
      <c r="D159" s="4">
        <v>0.33410814999999983</v>
      </c>
      <c r="E159" s="4">
        <v>0.32831599999999983</v>
      </c>
      <c r="F159" s="4">
        <v>0.31099999999999994</v>
      </c>
      <c r="G159" s="4">
        <v>0.49254245000000041</v>
      </c>
      <c r="H159" s="47">
        <v>0.26419174450318295</v>
      </c>
      <c r="I159" s="47">
        <v>0.56998713913772048</v>
      </c>
      <c r="J159" s="47">
        <v>0.61875400314447848</v>
      </c>
      <c r="K159" s="47">
        <v>1.79446546117414</v>
      </c>
      <c r="L159" s="4">
        <v>2.5712951177600818</v>
      </c>
      <c r="M159" s="60">
        <v>0.22346370910019431</v>
      </c>
      <c r="N159" s="104">
        <v>3.8737000000000001E-2</v>
      </c>
      <c r="O159" s="4">
        <v>2.6367000000000002E-2</v>
      </c>
      <c r="P159" s="4">
        <v>2.1434999999999999E-2</v>
      </c>
      <c r="Q159" s="4">
        <v>2.3496E-2</v>
      </c>
      <c r="R159" s="4">
        <v>3.6151000000000003E-2</v>
      </c>
      <c r="S159" s="4">
        <v>2.7022999999999998E-2</v>
      </c>
      <c r="T159" s="99">
        <v>3.1531999999999998E-2</v>
      </c>
    </row>
    <row r="160" spans="2:20" x14ac:dyDescent="0.3">
      <c r="B160" s="3" t="s">
        <v>342</v>
      </c>
      <c r="C160" s="4">
        <v>0.51193400741394002</v>
      </c>
      <c r="D160" s="4">
        <v>0.25005596671999997</v>
      </c>
      <c r="E160" s="4">
        <v>0.24475911863239808</v>
      </c>
      <c r="F160" s="4">
        <v>0.38029850984375058</v>
      </c>
      <c r="G160" s="4">
        <v>0.50216077900093681</v>
      </c>
      <c r="H160" s="47">
        <v>7.1700000000000097E-2</v>
      </c>
      <c r="I160" s="47">
        <v>0.41564404198799987</v>
      </c>
      <c r="J160" s="47">
        <v>1.2321248109635805</v>
      </c>
      <c r="K160" s="47">
        <v>1.2628939659655511</v>
      </c>
      <c r="L160" s="4">
        <v>1.3328362807749996</v>
      </c>
      <c r="M160" s="60">
        <v>0.53412875000000026</v>
      </c>
      <c r="N160" s="104">
        <v>0.1</v>
      </c>
      <c r="O160" s="4"/>
      <c r="P160" s="4">
        <v>0.15</v>
      </c>
      <c r="Q160" s="4">
        <v>0.1</v>
      </c>
      <c r="R160" s="4">
        <v>0.05</v>
      </c>
      <c r="S160" s="4">
        <v>0.05</v>
      </c>
      <c r="T160" s="99"/>
    </row>
    <row r="161" spans="2:20" x14ac:dyDescent="0.3">
      <c r="B161" s="3" t="s">
        <v>343</v>
      </c>
      <c r="C161" s="4">
        <v>0.20406439999999981</v>
      </c>
      <c r="D161" s="4">
        <v>0.5328913415330232</v>
      </c>
      <c r="E161" s="4">
        <v>0.35260515889785582</v>
      </c>
      <c r="F161" s="4">
        <v>0.22172579410947946</v>
      </c>
      <c r="G161" s="4">
        <v>0.5258308087689727</v>
      </c>
      <c r="H161" s="47">
        <v>0.22926483955152377</v>
      </c>
      <c r="I161" s="47">
        <v>0.42216506465635706</v>
      </c>
      <c r="J161" s="47">
        <v>0.89410661297078131</v>
      </c>
      <c r="K161" s="47">
        <v>1.2213495821767948</v>
      </c>
      <c r="L161" s="4">
        <v>1.6384258753988847</v>
      </c>
      <c r="M161" s="60">
        <v>0.21369958523345312</v>
      </c>
      <c r="N161" s="104">
        <v>2.9992999999999999E-2</v>
      </c>
      <c r="O161" s="4">
        <v>0.119672</v>
      </c>
      <c r="P161" s="4">
        <v>2.0029999999999999E-2</v>
      </c>
      <c r="Q161" s="4">
        <v>2.0029000000000002E-2</v>
      </c>
      <c r="R161" s="4">
        <v>5.6540000000000002E-3</v>
      </c>
      <c r="S161" s="4"/>
      <c r="T161" s="99">
        <v>5.8009999999999997E-3</v>
      </c>
    </row>
    <row r="162" spans="2:20" x14ac:dyDescent="0.3">
      <c r="B162" s="3" t="s">
        <v>344</v>
      </c>
      <c r="C162" s="4">
        <v>0.30540209423399989</v>
      </c>
      <c r="D162" s="4">
        <v>0.32511040877499986</v>
      </c>
      <c r="E162" s="4">
        <v>0.400560120343604</v>
      </c>
      <c r="F162" s="4">
        <v>0.30661486174999975</v>
      </c>
      <c r="G162" s="4">
        <v>0.30702047505590002</v>
      </c>
      <c r="H162" s="47">
        <v>0.43595167971381321</v>
      </c>
      <c r="I162" s="47">
        <v>0.53971104163700012</v>
      </c>
      <c r="J162" s="47">
        <v>0.96776873539449193</v>
      </c>
      <c r="K162" s="47">
        <v>1.401663101649171</v>
      </c>
      <c r="L162" s="4">
        <v>1.6414057091455958</v>
      </c>
      <c r="M162" s="60">
        <v>0.26735522627136499</v>
      </c>
      <c r="N162" s="104"/>
      <c r="O162" s="4"/>
      <c r="P162" s="4">
        <v>2.3E-2</v>
      </c>
      <c r="Q162" s="4">
        <v>0.1202</v>
      </c>
      <c r="R162" s="4">
        <v>0.05</v>
      </c>
      <c r="S162" s="4">
        <v>3.7699999999999997E-2</v>
      </c>
      <c r="T162" s="99">
        <v>1.4999999999999999E-2</v>
      </c>
    </row>
    <row r="163" spans="2:20" x14ac:dyDescent="0.3">
      <c r="B163" s="3" t="s">
        <v>345</v>
      </c>
      <c r="C163" s="4">
        <v>0.34133847999999989</v>
      </c>
      <c r="D163" s="4">
        <v>0.37035512379735214</v>
      </c>
      <c r="E163" s="4">
        <v>0.29806315989171184</v>
      </c>
      <c r="F163" s="4">
        <v>0.42611195956363179</v>
      </c>
      <c r="G163" s="4">
        <v>0.44936245599292923</v>
      </c>
      <c r="H163" s="47">
        <v>0.44653968287983292</v>
      </c>
      <c r="I163" s="47">
        <v>0.46301911828098197</v>
      </c>
      <c r="J163" s="47">
        <v>1.0361638199811942</v>
      </c>
      <c r="K163" s="47">
        <v>1.6296192881988105</v>
      </c>
      <c r="L163" s="4">
        <v>1.3215137397712708</v>
      </c>
      <c r="M163" s="60">
        <v>0.21235571124092312</v>
      </c>
      <c r="N163" s="104">
        <v>2.9505E-2</v>
      </c>
      <c r="O163" s="4">
        <v>2.4611999999999998E-2</v>
      </c>
      <c r="P163" s="4">
        <v>2.6741000000000001E-2</v>
      </c>
      <c r="Q163" s="4">
        <v>4.7E-2</v>
      </c>
      <c r="R163" s="4">
        <v>3.7999999999999999E-2</v>
      </c>
      <c r="S163" s="4">
        <v>0.03</v>
      </c>
      <c r="T163" s="99"/>
    </row>
    <row r="164" spans="2:20" x14ac:dyDescent="0.3">
      <c r="B164" s="3" t="s">
        <v>346</v>
      </c>
      <c r="C164" s="4">
        <v>0.43273702880000031</v>
      </c>
      <c r="D164" s="4">
        <v>0.41294492890762635</v>
      </c>
      <c r="E164" s="4">
        <v>0.28637719027200004</v>
      </c>
      <c r="F164" s="4">
        <v>0.27411214242199988</v>
      </c>
      <c r="G164" s="4">
        <v>0.42888438301152698</v>
      </c>
      <c r="H164" s="47">
        <v>0.26193872000000007</v>
      </c>
      <c r="I164" s="47">
        <v>0.65608243610393591</v>
      </c>
      <c r="J164" s="47">
        <v>0.65950231109599988</v>
      </c>
      <c r="K164" s="47">
        <v>1.161488793490455</v>
      </c>
      <c r="L164" s="4">
        <v>1.7892534474174759</v>
      </c>
      <c r="M164" s="60">
        <v>0.12000000000000011</v>
      </c>
      <c r="N164" s="104"/>
      <c r="O164" s="4">
        <v>0.12</v>
      </c>
      <c r="P164" s="4"/>
      <c r="Q164" s="4"/>
      <c r="R164" s="4"/>
      <c r="S164" s="4"/>
      <c r="T164" s="99"/>
    </row>
    <row r="165" spans="2:20" x14ac:dyDescent="0.3">
      <c r="B165" s="3" t="s">
        <v>347</v>
      </c>
      <c r="C165" s="4">
        <v>0.33705686287250036</v>
      </c>
      <c r="D165" s="4">
        <v>0.27660887999999995</v>
      </c>
      <c r="E165" s="4">
        <v>0.33977479564359037</v>
      </c>
      <c r="F165" s="4">
        <v>0.33365524556000015</v>
      </c>
      <c r="G165" s="4">
        <v>0.43436471404625032</v>
      </c>
      <c r="H165" s="47">
        <v>0.32536486250000007</v>
      </c>
      <c r="I165" s="47">
        <v>0.60005339489600074</v>
      </c>
      <c r="J165" s="47">
        <v>0.8047891655525885</v>
      </c>
      <c r="K165" s="47">
        <v>1.6187058054667864</v>
      </c>
      <c r="L165" s="4">
        <v>1.5872864416390882</v>
      </c>
      <c r="M165" s="60">
        <v>0.19260224780000001</v>
      </c>
      <c r="N165" s="104">
        <v>0.03</v>
      </c>
      <c r="O165" s="4"/>
      <c r="P165" s="4">
        <v>7.0000000000000007E-2</v>
      </c>
      <c r="Q165" s="4">
        <v>0.03</v>
      </c>
      <c r="R165" s="4">
        <v>0.03</v>
      </c>
      <c r="S165" s="4"/>
      <c r="T165" s="99">
        <v>0.02</v>
      </c>
    </row>
    <row r="166" spans="2:20" x14ac:dyDescent="0.3">
      <c r="B166" s="3" t="s">
        <v>348</v>
      </c>
      <c r="C166" s="4">
        <v>0.27681301159999983</v>
      </c>
      <c r="D166" s="4">
        <v>0.46236970000000044</v>
      </c>
      <c r="E166" s="4">
        <v>0.28091661582500027</v>
      </c>
      <c r="F166" s="4">
        <v>0.4707625625000007</v>
      </c>
      <c r="G166" s="4">
        <v>0.30557379474620006</v>
      </c>
      <c r="H166" s="47">
        <v>0.29591000000000012</v>
      </c>
      <c r="I166" s="47">
        <v>0.6471125000000002</v>
      </c>
      <c r="J166" s="47">
        <v>1.1059519564160007</v>
      </c>
      <c r="K166" s="47">
        <v>1.4886276851379332</v>
      </c>
      <c r="L166" s="4">
        <v>1.2843809724939481</v>
      </c>
      <c r="M166" s="60">
        <v>0.14048587588459993</v>
      </c>
      <c r="N166" s="104">
        <v>5.0999999999999997E-2</v>
      </c>
      <c r="O166" s="4">
        <v>2.1999999999999999E-2</v>
      </c>
      <c r="P166" s="4">
        <v>2.3900000000000001E-2</v>
      </c>
      <c r="Q166" s="4">
        <v>3.6999999999999998E-2</v>
      </c>
      <c r="R166" s="4"/>
      <c r="S166" s="4"/>
      <c r="T166" s="99"/>
    </row>
    <row r="167" spans="2:20" x14ac:dyDescent="0.3">
      <c r="B167" s="3" t="s">
        <v>349</v>
      </c>
      <c r="C167" s="4">
        <v>0.29921275000000014</v>
      </c>
      <c r="D167" s="4">
        <v>0.37330973644799981</v>
      </c>
      <c r="E167" s="4">
        <v>0.2315857400000001</v>
      </c>
      <c r="F167" s="4">
        <v>0.30493776615592161</v>
      </c>
      <c r="G167" s="4">
        <v>0.36842230041122148</v>
      </c>
      <c r="H167" s="47">
        <v>0.33757061801122235</v>
      </c>
      <c r="I167" s="47">
        <v>0.43507857366894598</v>
      </c>
      <c r="J167" s="47">
        <v>0.59517567275359884</v>
      </c>
      <c r="K167" s="47">
        <v>1.4110363405368944</v>
      </c>
      <c r="L167" s="4">
        <v>2.2584295564102099</v>
      </c>
      <c r="M167" s="60">
        <v>0.3426409933287704</v>
      </c>
      <c r="N167" s="104">
        <v>0.109773</v>
      </c>
      <c r="O167" s="4"/>
      <c r="P167" s="4"/>
      <c r="Q167" s="4">
        <v>0.100018</v>
      </c>
      <c r="R167" s="4"/>
      <c r="S167" s="4"/>
      <c r="T167" s="99">
        <v>9.9831000000000003E-2</v>
      </c>
    </row>
    <row r="168" spans="2:20" x14ac:dyDescent="0.3">
      <c r="B168" s="3" t="s">
        <v>350</v>
      </c>
      <c r="C168" s="4">
        <v>0.32249999999999979</v>
      </c>
      <c r="D168" s="4">
        <v>0.32253345350000018</v>
      </c>
      <c r="E168" s="4">
        <v>0.23758250000000025</v>
      </c>
      <c r="F168" s="4">
        <v>0.26150860000000042</v>
      </c>
      <c r="G168" s="4">
        <v>0.31668816809599987</v>
      </c>
      <c r="H168" s="47">
        <v>0.50513033488319747</v>
      </c>
      <c r="I168" s="47">
        <v>0.36639944375</v>
      </c>
      <c r="J168" s="47">
        <v>0.70713243880232568</v>
      </c>
      <c r="K168" s="47">
        <v>1.054387775338649</v>
      </c>
      <c r="L168" s="4">
        <v>1.9651165636051395</v>
      </c>
      <c r="M168" s="60">
        <v>0.21824377480000012</v>
      </c>
      <c r="N168" s="104"/>
      <c r="O168" s="4">
        <v>0.06</v>
      </c>
      <c r="P168" s="4">
        <v>7.4200000000000002E-2</v>
      </c>
      <c r="Q168" s="4">
        <v>6.9900000000000004E-2</v>
      </c>
      <c r="R168" s="4"/>
      <c r="S168" s="4"/>
      <c r="T168" s="99"/>
    </row>
    <row r="169" spans="2:20" x14ac:dyDescent="0.3">
      <c r="B169" s="3" t="s">
        <v>351</v>
      </c>
      <c r="C169" s="4">
        <v>0.44064694089999956</v>
      </c>
      <c r="D169" s="4">
        <v>0.32792997806179591</v>
      </c>
      <c r="E169" s="4">
        <v>0.18332630399599981</v>
      </c>
      <c r="F169" s="4">
        <v>0.25040028831177263</v>
      </c>
      <c r="G169" s="4">
        <v>0.40513353877355596</v>
      </c>
      <c r="H169" s="47">
        <v>0.26356565913199992</v>
      </c>
      <c r="I169" s="47">
        <v>0.52951412483800353</v>
      </c>
      <c r="J169" s="47">
        <v>1.0419464149515991</v>
      </c>
      <c r="K169" s="47">
        <v>1.0144678766231348</v>
      </c>
      <c r="L169" s="4">
        <v>1.5346157965831817</v>
      </c>
      <c r="M169" s="60">
        <v>5.3500000000000103E-2</v>
      </c>
      <c r="N169" s="104"/>
      <c r="O169" s="4"/>
      <c r="P169" s="4"/>
      <c r="Q169" s="4"/>
      <c r="R169" s="4">
        <v>5.3499999999999999E-2</v>
      </c>
      <c r="S169" s="4"/>
      <c r="T169" s="99"/>
    </row>
    <row r="170" spans="2:20" x14ac:dyDescent="0.3">
      <c r="B170" s="3" t="s">
        <v>352</v>
      </c>
      <c r="C170" s="4">
        <v>0.26380063999999992</v>
      </c>
      <c r="D170" s="4">
        <v>0.33538654034399995</v>
      </c>
      <c r="E170" s="4">
        <v>0.23502788777599992</v>
      </c>
      <c r="F170" s="4">
        <v>0.25889569278800018</v>
      </c>
      <c r="G170" s="4">
        <v>0.40798202511353621</v>
      </c>
      <c r="H170" s="47">
        <v>0.30686156065476466</v>
      </c>
      <c r="I170" s="47">
        <v>0.45301108834747805</v>
      </c>
      <c r="J170" s="47">
        <v>0.69779956681481958</v>
      </c>
      <c r="K170" s="47">
        <v>1.2820544826267608</v>
      </c>
      <c r="L170" s="4">
        <v>1.7742437418471462</v>
      </c>
      <c r="M170" s="60">
        <v>0.1787120000000002</v>
      </c>
      <c r="N170" s="104">
        <v>0.02</v>
      </c>
      <c r="O170" s="4"/>
      <c r="P170" s="4">
        <v>0.08</v>
      </c>
      <c r="Q170" s="4"/>
      <c r="R170" s="4">
        <v>7.0000000000000007E-2</v>
      </c>
      <c r="S170" s="4"/>
      <c r="T170" s="99"/>
    </row>
    <row r="171" spans="2:20" x14ac:dyDescent="0.3">
      <c r="B171" s="3" t="s">
        <v>660</v>
      </c>
      <c r="C171" s="17">
        <v>0</v>
      </c>
      <c r="D171" s="17">
        <v>0</v>
      </c>
      <c r="E171" s="17">
        <v>0</v>
      </c>
      <c r="F171" s="17">
        <v>0</v>
      </c>
      <c r="G171" s="17">
        <v>0</v>
      </c>
      <c r="H171" s="17">
        <v>0</v>
      </c>
      <c r="I171" s="47">
        <v>0.40023899970300003</v>
      </c>
      <c r="J171" s="47">
        <v>0.74664501132499206</v>
      </c>
      <c r="K171" s="47">
        <v>1.536910306353918</v>
      </c>
      <c r="L171" s="4">
        <v>1.5461949115106126</v>
      </c>
      <c r="M171" s="60">
        <v>0.26691632537600007</v>
      </c>
      <c r="N171" s="104">
        <v>0.1042</v>
      </c>
      <c r="O171" s="4">
        <v>0.04</v>
      </c>
      <c r="P171" s="4"/>
      <c r="Q171" s="4">
        <v>0.04</v>
      </c>
      <c r="R171" s="4"/>
      <c r="S171" s="4">
        <v>0.04</v>
      </c>
      <c r="T171" s="99">
        <v>0.02</v>
      </c>
    </row>
    <row r="172" spans="2:20" x14ac:dyDescent="0.3">
      <c r="B172" s="3" t="s">
        <v>353</v>
      </c>
      <c r="C172" s="4">
        <v>0.33964174999999996</v>
      </c>
      <c r="D172" s="4">
        <v>0.38222385145701776</v>
      </c>
      <c r="E172" s="4">
        <v>0.28630824834484847</v>
      </c>
      <c r="F172" s="4">
        <v>0.34534901351511915</v>
      </c>
      <c r="G172" s="4">
        <v>0.47630042388879112</v>
      </c>
      <c r="H172" s="47">
        <v>0.33320623148912798</v>
      </c>
      <c r="I172" s="47">
        <v>0.58708621715413645</v>
      </c>
      <c r="J172" s="47">
        <v>1.0429590309000645</v>
      </c>
      <c r="K172" s="47">
        <v>1.7060617607083808</v>
      </c>
      <c r="L172" s="4">
        <v>1.1401085908298798</v>
      </c>
      <c r="M172" s="60">
        <v>0.29695793749999999</v>
      </c>
      <c r="N172" s="104">
        <v>4.3999999999999997E-2</v>
      </c>
      <c r="O172" s="4">
        <v>7.4999999999999997E-2</v>
      </c>
      <c r="P172" s="4"/>
      <c r="Q172" s="4">
        <v>7.4999999999999997E-2</v>
      </c>
      <c r="R172" s="4"/>
      <c r="S172" s="4">
        <v>7.4999999999999997E-2</v>
      </c>
      <c r="T172" s="99"/>
    </row>
    <row r="173" spans="2:20" x14ac:dyDescent="0.3">
      <c r="B173" s="3" t="s">
        <v>354</v>
      </c>
      <c r="C173" s="4">
        <v>0.31925725216999989</v>
      </c>
      <c r="D173" s="4">
        <v>0.41577752528</v>
      </c>
      <c r="E173" s="4">
        <v>0.27041011235599988</v>
      </c>
      <c r="F173" s="4">
        <v>0.32275584707802474</v>
      </c>
      <c r="G173" s="4">
        <v>0.54772280817520858</v>
      </c>
      <c r="H173" s="47">
        <v>0.26285152700000003</v>
      </c>
      <c r="I173" s="47">
        <v>0.46758275657341986</v>
      </c>
      <c r="J173" s="47">
        <v>0.99979929431861803</v>
      </c>
      <c r="K173" s="47">
        <v>1.0674294600544258</v>
      </c>
      <c r="L173" s="4">
        <v>1.3742652214521267</v>
      </c>
      <c r="M173" s="60">
        <v>0.20090000000000008</v>
      </c>
      <c r="N173" s="104"/>
      <c r="O173" s="4"/>
      <c r="P173" s="4"/>
      <c r="Q173" s="4"/>
      <c r="R173" s="4">
        <v>0.2009</v>
      </c>
      <c r="S173" s="4"/>
      <c r="T173" s="99"/>
    </row>
    <row r="174" spans="2:20" x14ac:dyDescent="0.3">
      <c r="B174" s="3" t="s">
        <v>355</v>
      </c>
      <c r="C174" s="4">
        <v>0.33058053303168</v>
      </c>
      <c r="D174" s="4">
        <v>0.41094280700283914</v>
      </c>
      <c r="E174" s="4">
        <v>0.26868775115200028</v>
      </c>
      <c r="F174" s="4">
        <v>0.36170639343244293</v>
      </c>
      <c r="G174" s="4">
        <v>0.3302741319920004</v>
      </c>
      <c r="H174" s="47">
        <v>0.3302741319920004</v>
      </c>
      <c r="I174" s="47">
        <v>0.6071825000000004</v>
      </c>
      <c r="J174" s="47">
        <v>0.9357671647820005</v>
      </c>
      <c r="K174" s="47">
        <v>1.5328993030090654</v>
      </c>
      <c r="L174" s="4">
        <v>0.89735627427958198</v>
      </c>
      <c r="M174" s="60">
        <v>0.33771337224130393</v>
      </c>
      <c r="N174" s="104">
        <v>6.9991999999999999E-2</v>
      </c>
      <c r="O174" s="4">
        <v>4.9994999999999998E-2</v>
      </c>
      <c r="P174" s="4">
        <v>4.9994999999999998E-2</v>
      </c>
      <c r="Q174" s="4">
        <v>0.13398699999999999</v>
      </c>
      <c r="R174" s="4"/>
      <c r="S174" s="4"/>
      <c r="T174" s="99"/>
    </row>
    <row r="175" spans="2:20" x14ac:dyDescent="0.3">
      <c r="B175" s="3" t="s">
        <v>356</v>
      </c>
      <c r="C175" s="4">
        <v>0.26196221887999993</v>
      </c>
      <c r="D175" s="4">
        <v>0.62770736806892158</v>
      </c>
      <c r="E175" s="4">
        <v>0.28615705744323328</v>
      </c>
      <c r="F175" s="4">
        <v>0.34933528807244807</v>
      </c>
      <c r="G175" s="4">
        <v>0.48683816264358537</v>
      </c>
      <c r="H175" s="47">
        <v>0.34110031761197934</v>
      </c>
      <c r="I175" s="47">
        <v>0.68985861267643522</v>
      </c>
      <c r="J175" s="47">
        <v>0.76158658199851104</v>
      </c>
      <c r="K175" s="47">
        <v>1.5218138530108898</v>
      </c>
      <c r="L175" s="4">
        <v>1.8577097439009029</v>
      </c>
      <c r="M175" s="60">
        <v>0.21042694483184987</v>
      </c>
      <c r="N175" s="104">
        <v>3.5781E-2</v>
      </c>
      <c r="O175" s="4">
        <v>4.0370000000000003E-2</v>
      </c>
      <c r="P175" s="4">
        <v>2.8479999999999998E-2</v>
      </c>
      <c r="Q175" s="4">
        <v>5.5428999999999999E-2</v>
      </c>
      <c r="R175" s="4">
        <v>1.7096E-2</v>
      </c>
      <c r="S175" s="4">
        <v>1.7409999999999998E-2</v>
      </c>
      <c r="T175" s="99"/>
    </row>
    <row r="176" spans="2:20" x14ac:dyDescent="0.3">
      <c r="B176" s="3" t="s">
        <v>357</v>
      </c>
      <c r="C176" s="4">
        <v>0.24216653197853644</v>
      </c>
      <c r="D176" s="4">
        <v>0.3365910278760611</v>
      </c>
      <c r="E176" s="4">
        <v>0.31876119906752742</v>
      </c>
      <c r="F176" s="4">
        <v>0.4394477593740056</v>
      </c>
      <c r="G176" s="4">
        <v>0.26436737113138431</v>
      </c>
      <c r="H176" s="47">
        <v>0.23156327796799991</v>
      </c>
      <c r="I176" s="47">
        <v>0.52035870838145182</v>
      </c>
      <c r="J176" s="47">
        <v>0.74893248178202421</v>
      </c>
      <c r="K176" s="47">
        <v>2.0191116663758595</v>
      </c>
      <c r="L176" s="4">
        <v>1.620596503827811</v>
      </c>
      <c r="M176" s="60">
        <v>0.27734784314987437</v>
      </c>
      <c r="N176" s="104">
        <v>4.9995999999999999E-2</v>
      </c>
      <c r="O176" s="4"/>
      <c r="P176" s="4">
        <v>4.9997E-2</v>
      </c>
      <c r="Q176" s="4">
        <v>3.9996999999999998E-2</v>
      </c>
      <c r="R176" s="4">
        <v>3.9997999999999999E-2</v>
      </c>
      <c r="S176" s="4">
        <v>3.9997999999999999E-2</v>
      </c>
      <c r="T176" s="99">
        <v>2.9998E-2</v>
      </c>
    </row>
    <row r="177" spans="2:21" x14ac:dyDescent="0.3">
      <c r="B177" s="3" t="s">
        <v>358</v>
      </c>
      <c r="C177" s="4">
        <v>0.32447664224000028</v>
      </c>
      <c r="D177" s="4">
        <v>0.3257315686240001</v>
      </c>
      <c r="E177" s="4">
        <v>0.21038367972500027</v>
      </c>
      <c r="F177" s="4">
        <v>0.25738063610599982</v>
      </c>
      <c r="G177" s="4">
        <v>0.30462236211499971</v>
      </c>
      <c r="H177" s="47">
        <v>0.32942724200000018</v>
      </c>
      <c r="I177" s="47">
        <v>0.46210451617121873</v>
      </c>
      <c r="J177" s="47">
        <v>0.83581214678629734</v>
      </c>
      <c r="K177" s="47">
        <v>1.2351925454458543</v>
      </c>
      <c r="L177" s="4">
        <v>2.1777129794578136</v>
      </c>
      <c r="M177" s="60">
        <v>0.24707928400000001</v>
      </c>
      <c r="N177" s="104">
        <v>8.5199999999999998E-2</v>
      </c>
      <c r="O177" s="4">
        <v>4.4699999999999997E-2</v>
      </c>
      <c r="P177" s="4">
        <v>0.1</v>
      </c>
      <c r="Q177" s="4"/>
      <c r="R177" s="4"/>
      <c r="S177" s="4"/>
      <c r="T177" s="99"/>
    </row>
    <row r="178" spans="2:21" x14ac:dyDescent="0.3">
      <c r="B178" s="3" t="s">
        <v>359</v>
      </c>
      <c r="C178" s="4">
        <v>0.36442474999999974</v>
      </c>
      <c r="D178" s="4">
        <v>0.41679004445000012</v>
      </c>
      <c r="E178" s="4">
        <v>0.26787500000000009</v>
      </c>
      <c r="F178" s="4">
        <v>0.31006611591200017</v>
      </c>
      <c r="G178" s="4">
        <v>0.45797857195557379</v>
      </c>
      <c r="H178" s="47">
        <v>0.46569682974501947</v>
      </c>
      <c r="I178" s="47">
        <v>0.5596732846403607</v>
      </c>
      <c r="J178" s="47">
        <v>1.2329814688671874</v>
      </c>
      <c r="K178" s="47">
        <v>1.5160096809108814</v>
      </c>
      <c r="L178" s="4">
        <v>1.1961828469618103</v>
      </c>
      <c r="M178" s="60">
        <v>0.24785849999999998</v>
      </c>
      <c r="N178" s="104"/>
      <c r="O178" s="4">
        <v>8.5000000000000006E-2</v>
      </c>
      <c r="P178" s="4"/>
      <c r="Q178" s="4">
        <v>8.5000000000000006E-2</v>
      </c>
      <c r="R178" s="4"/>
      <c r="S178" s="4"/>
      <c r="T178" s="99">
        <v>0.06</v>
      </c>
    </row>
    <row r="179" spans="2:21" x14ac:dyDescent="0.3">
      <c r="B179" s="3" t="s">
        <v>360</v>
      </c>
      <c r="C179" s="4">
        <v>0.29480981385392058</v>
      </c>
      <c r="D179" s="4">
        <v>0.24130730307515802</v>
      </c>
      <c r="E179" s="4">
        <v>0.46961145086941647</v>
      </c>
      <c r="F179" s="4">
        <v>0.35889522755120828</v>
      </c>
      <c r="G179" s="4">
        <v>0.60680527758982605</v>
      </c>
      <c r="H179" s="47">
        <v>0.1239987199999999</v>
      </c>
      <c r="I179" s="47">
        <v>0.8092393372731399</v>
      </c>
      <c r="J179" s="47">
        <v>0.96828173202399248</v>
      </c>
      <c r="K179" s="47">
        <v>1.3347312532796236</v>
      </c>
      <c r="L179" s="4">
        <v>1.3680934737734343</v>
      </c>
      <c r="M179" s="60">
        <v>0.30035201024990954</v>
      </c>
      <c r="N179" s="104">
        <v>2.2499999999999999E-2</v>
      </c>
      <c r="O179" s="4">
        <v>2.1000000000000001E-2</v>
      </c>
      <c r="P179" s="4">
        <v>0.06</v>
      </c>
      <c r="Q179" s="4">
        <v>5.5E-2</v>
      </c>
      <c r="R179" s="4">
        <v>5.5E-2</v>
      </c>
      <c r="S179" s="4">
        <v>0.03</v>
      </c>
      <c r="T179" s="99">
        <v>2.5000000000000001E-2</v>
      </c>
    </row>
    <row r="180" spans="2:21" x14ac:dyDescent="0.3">
      <c r="B180" s="3" t="s">
        <v>361</v>
      </c>
      <c r="C180" s="4">
        <v>0.24851650560000027</v>
      </c>
      <c r="D180" s="4">
        <v>0.22780178411227081</v>
      </c>
      <c r="E180" s="4">
        <v>0.520476512619656</v>
      </c>
      <c r="F180" s="4">
        <v>0.35951550357255435</v>
      </c>
      <c r="G180" s="4">
        <v>0.60680680700661371</v>
      </c>
      <c r="H180" s="47">
        <v>0.1239987199999999</v>
      </c>
      <c r="I180" s="47">
        <v>0.8092393372731399</v>
      </c>
      <c r="J180" s="47">
        <v>0.96828173202399248</v>
      </c>
      <c r="K180" s="47">
        <v>1.3347312532796236</v>
      </c>
      <c r="L180" s="4">
        <v>1.3680934737734343</v>
      </c>
      <c r="M180" s="60">
        <v>0.30035201024990954</v>
      </c>
      <c r="N180" s="104">
        <v>2.2499999999999999E-2</v>
      </c>
      <c r="O180" s="4">
        <v>2.1000000000000001E-2</v>
      </c>
      <c r="P180" s="4">
        <v>0.06</v>
      </c>
      <c r="Q180" s="4">
        <v>5.5E-2</v>
      </c>
      <c r="R180" s="4">
        <v>5.5E-2</v>
      </c>
      <c r="S180" s="4">
        <v>0.03</v>
      </c>
      <c r="T180" s="99">
        <v>2.5000000000000001E-2</v>
      </c>
      <c r="U180" s="58"/>
    </row>
    <row r="181" spans="2:21" x14ac:dyDescent="0.3">
      <c r="B181" s="3" t="s">
        <v>362</v>
      </c>
      <c r="C181" s="4">
        <v>0.36398148723200019</v>
      </c>
      <c r="D181" s="4">
        <v>0.40892738735201561</v>
      </c>
      <c r="E181" s="4">
        <v>0.27349342515548836</v>
      </c>
      <c r="F181" s="4">
        <v>0.43079664961876518</v>
      </c>
      <c r="G181" s="4">
        <v>0.50776783543189374</v>
      </c>
      <c r="H181" s="47">
        <v>0.26952663190764303</v>
      </c>
      <c r="I181" s="47">
        <v>0.50834602329007139</v>
      </c>
      <c r="J181" s="47">
        <v>1.0548079709696014</v>
      </c>
      <c r="K181" s="47">
        <v>1.4442687078656027</v>
      </c>
      <c r="L181" s="4">
        <v>1.1633298324196328</v>
      </c>
      <c r="M181" s="60">
        <v>0.23550687620436483</v>
      </c>
      <c r="N181" s="104"/>
      <c r="O181" s="4">
        <v>3.5000000000000003E-2</v>
      </c>
      <c r="P181" s="4">
        <v>0.02</v>
      </c>
      <c r="Q181" s="4">
        <v>0.02</v>
      </c>
      <c r="R181" s="4">
        <v>6.7100000000000007E-2</v>
      </c>
      <c r="S181" s="4">
        <v>2.5000000000000001E-2</v>
      </c>
      <c r="T181" s="99">
        <v>4.9000000000000002E-2</v>
      </c>
    </row>
    <row r="182" spans="2:21" x14ac:dyDescent="0.3">
      <c r="B182" s="3" t="s">
        <v>363</v>
      </c>
      <c r="C182" s="4">
        <v>0.33100000000000041</v>
      </c>
      <c r="D182" s="4">
        <v>0.33100000000000041</v>
      </c>
      <c r="E182" s="4">
        <v>0.2388696760000002</v>
      </c>
      <c r="F182" s="4">
        <v>0.27275907500000018</v>
      </c>
      <c r="G182" s="4">
        <v>0.37999999999999989</v>
      </c>
      <c r="H182" s="47">
        <v>0.24120000000000008</v>
      </c>
      <c r="I182" s="47">
        <v>0.5709204833599999</v>
      </c>
      <c r="J182" s="47">
        <v>1.0075549999999995</v>
      </c>
      <c r="K182" s="47">
        <v>1.3356194220800002</v>
      </c>
      <c r="L182" s="4">
        <v>1.1589791354460153</v>
      </c>
      <c r="M182" s="60">
        <v>0.46697901641974848</v>
      </c>
      <c r="N182" s="104">
        <v>2.7992E-2</v>
      </c>
      <c r="O182" s="4">
        <v>2.1999999999999999E-2</v>
      </c>
      <c r="P182" s="4">
        <v>0.21778700000000001</v>
      </c>
      <c r="Q182" s="4"/>
      <c r="R182" s="4"/>
      <c r="S182" s="4"/>
      <c r="T182" s="99">
        <v>0.14660000000000001</v>
      </c>
    </row>
    <row r="183" spans="2:21" x14ac:dyDescent="0.3">
      <c r="B183" s="29" t="s">
        <v>199</v>
      </c>
      <c r="C183" s="30">
        <f>+SUMPRODUCT(C184:C189,'Empleo ISS'!C184:C189)/'Empleo ISS'!C183</f>
        <v>0.36344901021865483</v>
      </c>
      <c r="D183" s="30">
        <f>+SUMPRODUCT(D184:D189,'Empleo ISS'!D184:D189)/'Empleo ISS'!D183</f>
        <v>0.31270538393867497</v>
      </c>
      <c r="E183" s="30">
        <f>+SUMPRODUCT(E184:E189,'Empleo ISS'!E184:E189)/'Empleo ISS'!E183</f>
        <v>0.2568365510966214</v>
      </c>
      <c r="F183" s="30">
        <f>+SUMPRODUCT(F184:F189,'Empleo ISS'!F184:F189)/'Empleo ISS'!F183</f>
        <v>0.3103820694993612</v>
      </c>
      <c r="G183" s="30">
        <f>+SUMPRODUCT(G184:G189,'Empleo ISS'!G184:G189)/'Empleo ISS'!G183</f>
        <v>0.38223984548005047</v>
      </c>
      <c r="H183" s="48">
        <f>+SUMPRODUCT(H184:H189,'Empleo ISS'!H184:H189)/'Empleo ISS'!H183</f>
        <v>0.25043062610372235</v>
      </c>
      <c r="I183" s="48">
        <f>+SUMPRODUCT(I184:I189,'Empleo ISS'!I184:I189)/'Empleo ISS'!I183</f>
        <v>0.48245730304159501</v>
      </c>
      <c r="J183" s="48">
        <f>+SUMPRODUCT(J184:J189,'Empleo ISS'!J184:J189)/'Empleo ISS'!J183</f>
        <v>0.85755187011073997</v>
      </c>
      <c r="K183" s="48">
        <f>+SUMPRODUCT(K184:K189,'Empleo ISS'!K184:K189)/'Empleo ISS'!K183</f>
        <v>1.6296523156013385</v>
      </c>
      <c r="L183" s="30">
        <f>+SUMPRODUCT(L184:L189,'Empleo ISS'!L184:L189)/'Empleo ISS'!L183</f>
        <v>1.3597373631157175</v>
      </c>
      <c r="M183" s="30">
        <f>+SUMPRODUCT(M184:M189,'Empleo ISS'!M184:M189)/'Empleo ISS'!M183</f>
        <v>0.32099337020422242</v>
      </c>
      <c r="N183" s="105">
        <f>+SUMPRODUCT(N184:N189,'Empleo ISS'!N184:N189)/'Empleo ISS'!N183</f>
        <v>4.5771832191780819E-2</v>
      </c>
      <c r="O183" s="106">
        <f>+SUMPRODUCT(O184:O189,'Empleo ISS'!O184:O189)/'Empleo ISS'!O183</f>
        <v>1.2598130841121494E-2</v>
      </c>
      <c r="P183" s="106">
        <f>+SUMPRODUCT(P184:P189,'Empleo ISS'!P184:P189)/'Empleo ISS'!P183</f>
        <v>5.603463736263737E-2</v>
      </c>
      <c r="Q183" s="106">
        <f>+SUMPRODUCT(Q184:Q189,'Empleo ISS'!Q184:Q189)/'Empleo ISS'!Q183</f>
        <v>7.5177891617273493E-2</v>
      </c>
      <c r="R183" s="106">
        <f>+SUMPRODUCT(R184:R189,'Empleo ISS'!R184:R189)/'Empleo ISS'!R183</f>
        <v>2.3000885496183204E-2</v>
      </c>
      <c r="S183" s="106">
        <f>+SUMPRODUCT(S184:S189,'Empleo ISS'!S184:S189)/'Empleo ISS'!S183</f>
        <v>2.1317602040816327E-2</v>
      </c>
      <c r="T183" s="106">
        <f>+SUMPRODUCT(T184:T189,'Empleo ISS'!T184:T189)/'Empleo ISS'!T183</f>
        <v>5.9506382978723404E-2</v>
      </c>
    </row>
    <row r="184" spans="2:21" x14ac:dyDescent="0.3">
      <c r="B184" s="3" t="s">
        <v>364</v>
      </c>
      <c r="C184" s="4">
        <v>0.35913947542016023</v>
      </c>
      <c r="D184" s="4">
        <v>0.31018800000000035</v>
      </c>
      <c r="E184" s="4">
        <v>0.25175494812499988</v>
      </c>
      <c r="F184" s="4">
        <v>0.3191093216000005</v>
      </c>
      <c r="G184" s="4">
        <v>0.37267165051727402</v>
      </c>
      <c r="H184" s="47">
        <v>0.2772005838857734</v>
      </c>
      <c r="I184" s="47">
        <v>0.43510354686936048</v>
      </c>
      <c r="J184" s="47">
        <v>0.82921082528578438</v>
      </c>
      <c r="K184" s="47">
        <v>1.6627449688859399</v>
      </c>
      <c r="L184" s="4">
        <v>1.6938760184798585</v>
      </c>
      <c r="M184" s="60">
        <v>0.26267205964620022</v>
      </c>
      <c r="N184" s="104">
        <v>0.06</v>
      </c>
      <c r="O184" s="4">
        <v>2.1999999999999999E-2</v>
      </c>
      <c r="P184" s="4">
        <v>7.4999999999999997E-2</v>
      </c>
      <c r="Q184" s="4"/>
      <c r="R184" s="4">
        <v>0.03</v>
      </c>
      <c r="S184" s="4">
        <v>0.03</v>
      </c>
      <c r="T184" s="99">
        <v>2.1999999999999999E-2</v>
      </c>
    </row>
    <row r="185" spans="2:21" x14ac:dyDescent="0.3">
      <c r="B185" s="3" t="s">
        <v>365</v>
      </c>
      <c r="C185" s="4">
        <v>0.36525956540025684</v>
      </c>
      <c r="D185" s="4">
        <v>0.28995323207969781</v>
      </c>
      <c r="E185" s="4">
        <v>0.26715980990374999</v>
      </c>
      <c r="F185" s="4">
        <v>0.34003731402966575</v>
      </c>
      <c r="G185" s="4">
        <v>0.30999293694481467</v>
      </c>
      <c r="H185" s="47">
        <v>0.17805599999999999</v>
      </c>
      <c r="I185" s="47">
        <v>0.49412502704639394</v>
      </c>
      <c r="J185" s="47">
        <v>1.2016502945925951</v>
      </c>
      <c r="K185" s="47">
        <v>1.4741405564719483</v>
      </c>
      <c r="L185" s="4">
        <v>1.2659259175745401</v>
      </c>
      <c r="M185" s="60">
        <v>0.40887762433464592</v>
      </c>
      <c r="N185" s="104">
        <v>0.06</v>
      </c>
      <c r="O185" s="4"/>
      <c r="P185" s="4">
        <v>0.19253600000000001</v>
      </c>
      <c r="Q185" s="4">
        <v>3.6999999999999998E-2</v>
      </c>
      <c r="R185" s="4">
        <v>2.8000000000000001E-2</v>
      </c>
      <c r="S185" s="4">
        <v>2.5000000000000001E-2</v>
      </c>
      <c r="T185" s="99">
        <v>0.02</v>
      </c>
    </row>
    <row r="186" spans="2:21" x14ac:dyDescent="0.3">
      <c r="B186" s="3" t="s">
        <v>631</v>
      </c>
      <c r="C186" s="17">
        <v>0</v>
      </c>
      <c r="D186" s="17">
        <v>0</v>
      </c>
      <c r="E186" s="17">
        <v>0</v>
      </c>
      <c r="F186" s="17">
        <v>0</v>
      </c>
      <c r="G186" s="17">
        <v>0</v>
      </c>
      <c r="H186" s="17">
        <v>0</v>
      </c>
      <c r="I186" s="17">
        <v>0</v>
      </c>
      <c r="J186" s="17">
        <v>0</v>
      </c>
      <c r="K186" s="47">
        <v>1.5596145157095926</v>
      </c>
      <c r="L186" s="4">
        <v>1.053580712532709</v>
      </c>
      <c r="M186" s="60">
        <v>0.40089600000000014</v>
      </c>
      <c r="N186" s="104">
        <v>0.06</v>
      </c>
      <c r="O186" s="4"/>
      <c r="P186" s="4">
        <v>0.18</v>
      </c>
      <c r="Q186" s="4"/>
      <c r="R186" s="4"/>
      <c r="S186" s="4"/>
      <c r="T186" s="99">
        <v>0.12</v>
      </c>
    </row>
    <row r="187" spans="2:21" x14ac:dyDescent="0.3">
      <c r="B187" s="3" t="s">
        <v>366</v>
      </c>
      <c r="C187" s="4">
        <v>0.39535068362901749</v>
      </c>
      <c r="D187" s="4">
        <v>0.3228448176284</v>
      </c>
      <c r="E187" s="4">
        <v>0.25511039364724319</v>
      </c>
      <c r="F187" s="4">
        <v>0.31132006390000022</v>
      </c>
      <c r="G187" s="4">
        <v>0.45200121000000038</v>
      </c>
      <c r="H187" s="47">
        <v>0.17579300000000009</v>
      </c>
      <c r="I187" s="47">
        <v>0.63132200000000016</v>
      </c>
      <c r="J187" s="47">
        <v>0.81500079860000008</v>
      </c>
      <c r="K187" s="47">
        <v>1.5199487364972679</v>
      </c>
      <c r="L187" s="4">
        <v>0.82504841299999954</v>
      </c>
      <c r="M187" s="60">
        <v>0.4375</v>
      </c>
      <c r="N187" s="104"/>
      <c r="O187" s="4"/>
      <c r="P187" s="4"/>
      <c r="Q187" s="4">
        <v>0.25</v>
      </c>
      <c r="R187" s="4"/>
      <c r="S187" s="4"/>
      <c r="T187" s="99">
        <v>0.15</v>
      </c>
    </row>
    <row r="188" spans="2:21" x14ac:dyDescent="0.3">
      <c r="B188" s="3" t="s">
        <v>670</v>
      </c>
      <c r="C188" s="17">
        <v>0</v>
      </c>
      <c r="D188" s="17">
        <v>0</v>
      </c>
      <c r="E188" s="17">
        <v>0</v>
      </c>
      <c r="F188" s="17">
        <v>0</v>
      </c>
      <c r="G188" s="17">
        <v>0</v>
      </c>
      <c r="H188" s="17">
        <v>0</v>
      </c>
      <c r="I188" s="17">
        <v>0</v>
      </c>
      <c r="J188" s="17">
        <v>0</v>
      </c>
      <c r="K188" s="47">
        <v>1.730531292799439</v>
      </c>
      <c r="L188" s="4">
        <v>0.87168501292659051</v>
      </c>
      <c r="M188" s="60">
        <v>0.26497838636000015</v>
      </c>
      <c r="N188" s="104"/>
      <c r="O188" s="4"/>
      <c r="P188" s="4"/>
      <c r="Q188" s="4">
        <v>0.15010999999999999</v>
      </c>
      <c r="R188" s="4">
        <v>9.9876000000000006E-2</v>
      </c>
      <c r="S188" s="4"/>
      <c r="T188" s="99"/>
    </row>
    <row r="189" spans="2:21" x14ac:dyDescent="0.3">
      <c r="B189" s="5" t="s">
        <v>367</v>
      </c>
      <c r="C189" s="6">
        <v>0.31322756000000007</v>
      </c>
      <c r="D189" s="6">
        <v>0.32352398000000004</v>
      </c>
      <c r="E189" s="6">
        <v>0.2984509445823591</v>
      </c>
      <c r="F189" s="6">
        <v>0.2099870399999999</v>
      </c>
      <c r="G189" s="6">
        <v>0.31930916739320003</v>
      </c>
      <c r="H189" s="49">
        <v>0.27878145050867476</v>
      </c>
      <c r="I189" s="49">
        <v>0.47480294329712991</v>
      </c>
      <c r="J189" s="49">
        <v>1.0167137089219458</v>
      </c>
      <c r="K189" s="47">
        <v>1.7416881982450234</v>
      </c>
      <c r="L189" s="4">
        <v>0.95337581192662468</v>
      </c>
      <c r="M189" s="60">
        <v>0.27747920776502744</v>
      </c>
      <c r="N189" s="104">
        <v>9.4500000000000001E-2</v>
      </c>
      <c r="O189" s="4"/>
      <c r="P189" s="4"/>
      <c r="Q189" s="4">
        <v>4.7500000000000001E-2</v>
      </c>
      <c r="R189" s="4">
        <v>4.7600000000000003E-2</v>
      </c>
      <c r="S189" s="4">
        <v>4.7699999999999999E-2</v>
      </c>
      <c r="T189" s="99">
        <v>1.52E-2</v>
      </c>
    </row>
    <row r="190" spans="2:21" x14ac:dyDescent="0.3">
      <c r="B190" s="29" t="s">
        <v>200</v>
      </c>
      <c r="C190" s="30">
        <f>+SUMPRODUCT(C191,'Empleo ISS'!C191)/'Empleo ISS'!C190</f>
        <v>0.29512564193599999</v>
      </c>
      <c r="D190" s="30">
        <f>+SUMPRODUCT(D191,'Empleo ISS'!D191)/'Empleo ISS'!D190</f>
        <v>0.25478816000000015</v>
      </c>
      <c r="E190" s="30">
        <f>+SUMPRODUCT(E191,'Empleo ISS'!E191)/'Empleo ISS'!E190</f>
        <v>0.20216934999999991</v>
      </c>
      <c r="F190" s="30">
        <f>+SUMPRODUCT(F191,'Empleo ISS'!F191)/'Empleo ISS'!F190</f>
        <v>0.21455239148199998</v>
      </c>
      <c r="G190" s="30">
        <f>+SUMPRODUCT(G191,'Empleo ISS'!G191)/'Empleo ISS'!G190</f>
        <v>0.35331744457225089</v>
      </c>
      <c r="H190" s="48">
        <f>+SUMPRODUCT(H191,'Empleo ISS'!H191)/'Empleo ISS'!H190</f>
        <v>0.26672852300000005</v>
      </c>
      <c r="I190" s="48">
        <f>+SUMPRODUCT(I191,'Empleo ISS'!I191)/'Empleo ISS'!I190</f>
        <v>0.57632888378337621</v>
      </c>
      <c r="J190" s="48">
        <f>+SUMPRODUCT(J191,'Empleo ISS'!J191)/'Empleo ISS'!J190</f>
        <v>0.69508804525788181</v>
      </c>
      <c r="K190" s="48">
        <f>+SUMPRODUCT(K191,'Empleo ISS'!K191)/'Empleo ISS'!K190</f>
        <v>1.4431965568103635</v>
      </c>
      <c r="L190" s="30">
        <f>+SUMPRODUCT(L191,'Empleo ISS'!L191)/'Empleo ISS'!L190</f>
        <v>1.7476542882557722</v>
      </c>
      <c r="M190" s="30">
        <f>+SUMPRODUCT(M191,'Empleo ISS'!M191)/'Empleo ISS'!M190</f>
        <v>0.19070000000000009</v>
      </c>
      <c r="N190" s="105">
        <f>+N191</f>
        <v>0</v>
      </c>
      <c r="O190" s="106">
        <f t="shared" ref="O190:T190" si="1">+O191</f>
        <v>0.05</v>
      </c>
      <c r="P190" s="106">
        <f t="shared" si="1"/>
        <v>0.08</v>
      </c>
      <c r="Q190" s="106">
        <f t="shared" si="1"/>
        <v>0</v>
      </c>
      <c r="R190" s="106">
        <f t="shared" si="1"/>
        <v>0</v>
      </c>
      <c r="S190" s="106">
        <f t="shared" si="1"/>
        <v>0</v>
      </c>
      <c r="T190" s="106">
        <f t="shared" si="1"/>
        <v>0.05</v>
      </c>
    </row>
    <row r="191" spans="2:21" x14ac:dyDescent="0.3">
      <c r="B191" s="5" t="s">
        <v>368</v>
      </c>
      <c r="C191" s="6">
        <v>0.29512564193599999</v>
      </c>
      <c r="D191" s="6">
        <v>0.25478816000000015</v>
      </c>
      <c r="E191" s="6">
        <v>0.20216934999999991</v>
      </c>
      <c r="F191" s="6">
        <v>0.214552391482</v>
      </c>
      <c r="G191" s="6">
        <v>0.35331744457225089</v>
      </c>
      <c r="H191" s="49">
        <v>0.26672852300000005</v>
      </c>
      <c r="I191" s="49">
        <v>0.57632888378337621</v>
      </c>
      <c r="J191" s="49">
        <v>0.69508804525788181</v>
      </c>
      <c r="K191" s="47">
        <v>1.4431965568103635</v>
      </c>
      <c r="L191" s="4">
        <v>1.747654288255772</v>
      </c>
      <c r="M191" s="60">
        <v>0.19070000000000009</v>
      </c>
      <c r="N191" s="104"/>
      <c r="O191" s="4">
        <v>0.05</v>
      </c>
      <c r="P191" s="4">
        <v>0.08</v>
      </c>
      <c r="Q191" s="4"/>
      <c r="R191" s="4"/>
      <c r="S191" s="4"/>
      <c r="T191" s="99">
        <v>0.05</v>
      </c>
    </row>
    <row r="192" spans="2:21" x14ac:dyDescent="0.3">
      <c r="B192" s="29" t="s">
        <v>201</v>
      </c>
      <c r="C192" s="30">
        <f>+SUMPRODUCT(C193:C200,'Empleo ISS'!C193:C200)/'Empleo ISS'!C192</f>
        <v>0.38838518042532916</v>
      </c>
      <c r="D192" s="30">
        <f>+SUMPRODUCT(D193:D200,'Empleo ISS'!D193:D200)/'Empleo ISS'!D192</f>
        <v>0.29570675381373424</v>
      </c>
      <c r="E192" s="30">
        <f>+SUMPRODUCT(E193:E200,'Empleo ISS'!E193:E200)/'Empleo ISS'!E192</f>
        <v>0.31153602834050059</v>
      </c>
      <c r="F192" s="30">
        <f>+SUMPRODUCT(F193:F200,'Empleo ISS'!F193:F200)/'Empleo ISS'!F192</f>
        <v>0.29026030410975856</v>
      </c>
      <c r="G192" s="30">
        <f>+SUMPRODUCT(G193:G200,'Empleo ISS'!G193:G200)/'Empleo ISS'!G192</f>
        <v>0.40262173386235456</v>
      </c>
      <c r="H192" s="48">
        <f>+SUMPRODUCT(H193:H200,'Empleo ISS'!H193:H200)/'Empleo ISS'!H192</f>
        <v>0.28580989145382801</v>
      </c>
      <c r="I192" s="48">
        <f>+SUMPRODUCT(I193:I200,'Empleo ISS'!I193:I200)/'Empleo ISS'!I192</f>
        <v>0.57637609950140856</v>
      </c>
      <c r="J192" s="48">
        <f>+SUMPRODUCT(J193:J200,'Empleo ISS'!J193:J200)/'Empleo ISS'!J192</f>
        <v>0.78824056635499029</v>
      </c>
      <c r="K192" s="48">
        <f>+SUMPRODUCT(K193:K200,'Empleo ISS'!K193:K200)/'Empleo ISS'!K192</f>
        <v>1.4070576558388634</v>
      </c>
      <c r="L192" s="30">
        <f>+SUMPRODUCT(L193:L200,'Empleo ISS'!L193:L200)/'Empleo ISS'!L192</f>
        <v>1.7231929129799</v>
      </c>
      <c r="M192" s="30">
        <f>+SUMPRODUCT(M193:M200,'Empleo ISS'!M193:M200)/'Empleo ISS'!M192</f>
        <v>0.34168314224622937</v>
      </c>
      <c r="N192" s="105">
        <f>+SUMPRODUCT(N193:N200,'Empleo ISS'!N193:N200)/'Empleo ISS'!N192</f>
        <v>0.13254580069686409</v>
      </c>
      <c r="O192" s="106">
        <f>+SUMPRODUCT(O193:O200,'Empleo ISS'!O193:O200)/'Empleo ISS'!O192</f>
        <v>4.0678981263011796E-2</v>
      </c>
      <c r="P192" s="106">
        <f>+SUMPRODUCT(P193:P200,'Empleo ISS'!P193:P200)/'Empleo ISS'!P192</f>
        <v>2.3110687022900766E-2</v>
      </c>
      <c r="Q192" s="106">
        <f>+SUMPRODUCT(Q193:Q200,'Empleo ISS'!Q193:Q200)/'Empleo ISS'!Q192</f>
        <v>3.6433324494068386E-2</v>
      </c>
      <c r="R192" s="106">
        <f>+SUMPRODUCT(R193:R200,'Empleo ISS'!R193:R200)/'Empleo ISS'!R192</f>
        <v>2.8249550877192987E-2</v>
      </c>
      <c r="S192" s="106">
        <f>+SUMPRODUCT(S193:S200,'Empleo ISS'!S193:S200)/'Empleo ISS'!S192</f>
        <v>1.0736203246294989E-2</v>
      </c>
      <c r="T192" s="106">
        <f>+SUMPRODUCT(T193:T200,'Empleo ISS'!T193:T200)/'Empleo ISS'!T192</f>
        <v>3.5458607719298242E-2</v>
      </c>
    </row>
    <row r="193" spans="2:20" x14ac:dyDescent="0.3">
      <c r="B193" s="3" t="s">
        <v>369</v>
      </c>
      <c r="C193" s="4">
        <v>0.31965554000000007</v>
      </c>
      <c r="D193" s="4">
        <v>0.29865078283016966</v>
      </c>
      <c r="E193" s="4">
        <v>0.22737158940031987</v>
      </c>
      <c r="F193" s="4">
        <v>0.27822752171087006</v>
      </c>
      <c r="G193" s="4">
        <v>0.55489098893615019</v>
      </c>
      <c r="H193" s="47">
        <v>0.26834370783076111</v>
      </c>
      <c r="I193" s="47">
        <v>0.58959327155492547</v>
      </c>
      <c r="J193" s="47">
        <v>0.62792463518075703</v>
      </c>
      <c r="K193" s="47">
        <v>1.2952094864293264</v>
      </c>
      <c r="L193" s="4">
        <v>2.0486698205799878</v>
      </c>
      <c r="M193" s="60">
        <v>0.36881728976287564</v>
      </c>
      <c r="N193" s="104">
        <v>6.7960000000000007E-2</v>
      </c>
      <c r="O193" s="4">
        <v>9.0910000000000005E-2</v>
      </c>
      <c r="P193" s="4">
        <v>4.1669999999999999E-2</v>
      </c>
      <c r="Q193" s="4"/>
      <c r="R193" s="4"/>
      <c r="S193" s="4">
        <v>0.1152</v>
      </c>
      <c r="T193" s="99">
        <v>1.1390000000000001E-2</v>
      </c>
    </row>
    <row r="194" spans="2:20" x14ac:dyDescent="0.3">
      <c r="B194" s="3" t="s">
        <v>370</v>
      </c>
      <c r="C194" s="4">
        <v>0.36182911771934734</v>
      </c>
      <c r="D194" s="4">
        <v>0.31462211239999993</v>
      </c>
      <c r="E194" s="4">
        <v>0.2476200000000004</v>
      </c>
      <c r="F194" s="4">
        <v>0.31445077400000021</v>
      </c>
      <c r="G194" s="4">
        <v>0.50375357581095126</v>
      </c>
      <c r="H194" s="47">
        <v>0.18809123182200005</v>
      </c>
      <c r="I194" s="47">
        <v>0.4878768905000006</v>
      </c>
      <c r="J194" s="47">
        <v>0.89942979144089663</v>
      </c>
      <c r="K194" s="47">
        <v>1.2952948908774511</v>
      </c>
      <c r="L194" s="4">
        <v>1.6915420116584499</v>
      </c>
      <c r="M194" s="60">
        <v>0.22129944427400017</v>
      </c>
      <c r="N194" s="104">
        <v>0.05</v>
      </c>
      <c r="O194" s="4">
        <v>0.04</v>
      </c>
      <c r="P194" s="4">
        <v>0.03</v>
      </c>
      <c r="Q194" s="4">
        <v>0.03</v>
      </c>
      <c r="R194" s="4">
        <v>0.03</v>
      </c>
      <c r="S194" s="4"/>
      <c r="T194" s="99">
        <v>2.35E-2</v>
      </c>
    </row>
    <row r="195" spans="2:20" x14ac:dyDescent="0.3">
      <c r="B195" s="3" t="s">
        <v>371</v>
      </c>
      <c r="C195" s="4">
        <v>0.43363727385200046</v>
      </c>
      <c r="D195" s="4">
        <v>0.33787052000000051</v>
      </c>
      <c r="E195" s="4">
        <v>0.3188732795</v>
      </c>
      <c r="F195" s="4">
        <v>0.34086375987200035</v>
      </c>
      <c r="G195" s="4">
        <v>0.53686400703037584</v>
      </c>
      <c r="H195" s="47">
        <v>0.14717487500000015</v>
      </c>
      <c r="I195" s="47">
        <v>0.60725892929279857</v>
      </c>
      <c r="J195" s="47">
        <v>0.84470545215756854</v>
      </c>
      <c r="K195" s="47">
        <v>1.500079245186511</v>
      </c>
      <c r="L195" s="4">
        <v>1.4288093255263736</v>
      </c>
      <c r="M195" s="60">
        <v>0.20616299278959693</v>
      </c>
      <c r="N195" s="104">
        <v>0.03</v>
      </c>
      <c r="O195" s="4">
        <v>0.03</v>
      </c>
      <c r="P195" s="4">
        <v>3.2000000000000001E-2</v>
      </c>
      <c r="Q195" s="4">
        <v>4.2999999999999997E-2</v>
      </c>
      <c r="R195" s="4">
        <v>3.2000000000000001E-2</v>
      </c>
      <c r="S195" s="4"/>
      <c r="T195" s="99">
        <v>2.35E-2</v>
      </c>
    </row>
    <row r="196" spans="2:20" x14ac:dyDescent="0.3">
      <c r="B196" s="3" t="s">
        <v>372</v>
      </c>
      <c r="C196" s="4">
        <v>0.37000000000000011</v>
      </c>
      <c r="D196" s="4">
        <v>0.25</v>
      </c>
      <c r="E196" s="4">
        <v>0.23585000000000012</v>
      </c>
      <c r="F196" s="4">
        <v>0.39716076499999997</v>
      </c>
      <c r="G196" s="4">
        <v>0.43389989288000042</v>
      </c>
      <c r="H196" s="47">
        <v>0.40255173070000039</v>
      </c>
      <c r="I196" s="47">
        <v>0.7301783373875006</v>
      </c>
      <c r="J196" s="47">
        <v>0.90037317724638943</v>
      </c>
      <c r="K196" s="47">
        <v>1.5660093909251809</v>
      </c>
      <c r="L196" s="4">
        <v>1.2219815206736011</v>
      </c>
      <c r="M196" s="60">
        <v>0.24090075199999972</v>
      </c>
      <c r="N196" s="104">
        <v>8.1600000000000006E-2</v>
      </c>
      <c r="O196" s="4">
        <v>0.04</v>
      </c>
      <c r="P196" s="4"/>
      <c r="Q196" s="4">
        <v>0.05</v>
      </c>
      <c r="R196" s="4">
        <v>2.5000000000000001E-2</v>
      </c>
      <c r="S196" s="4"/>
      <c r="T196" s="99">
        <v>2.5000000000000001E-2</v>
      </c>
    </row>
    <row r="197" spans="2:20" x14ac:dyDescent="0.3">
      <c r="B197" s="3" t="s">
        <v>373</v>
      </c>
      <c r="C197" s="4">
        <v>0.39239999999999986</v>
      </c>
      <c r="D197" s="4">
        <v>0.40414241276562501</v>
      </c>
      <c r="E197" s="4">
        <v>0.24817140545552019</v>
      </c>
      <c r="F197" s="4">
        <v>0.34079486672335157</v>
      </c>
      <c r="G197" s="4">
        <v>0.47333373648717592</v>
      </c>
      <c r="H197" s="47">
        <v>0.3212100466215162</v>
      </c>
      <c r="I197" s="47">
        <v>0.47194956755000028</v>
      </c>
      <c r="J197" s="47">
        <v>0.81965139027755973</v>
      </c>
      <c r="K197" s="47">
        <v>1.629828776223206</v>
      </c>
      <c r="L197" s="4">
        <v>1.7100399182861978</v>
      </c>
      <c r="M197" s="60">
        <v>0.13544513867000019</v>
      </c>
      <c r="N197" s="104"/>
      <c r="O197" s="4"/>
      <c r="P197" s="4">
        <v>7.0000000000000007E-2</v>
      </c>
      <c r="Q197" s="4">
        <v>0.02</v>
      </c>
      <c r="R197" s="4"/>
      <c r="S197" s="4">
        <v>2.5000000000000001E-2</v>
      </c>
      <c r="T197" s="99">
        <v>1.4982000000000001E-2</v>
      </c>
    </row>
    <row r="198" spans="2:20" x14ac:dyDescent="0.3">
      <c r="B198" s="3" t="s">
        <v>374</v>
      </c>
      <c r="C198" s="4">
        <v>0.41574546601329065</v>
      </c>
      <c r="D198" s="4">
        <v>0.15325277117599989</v>
      </c>
      <c r="E198" s="4">
        <v>0.47459556874829345</v>
      </c>
      <c r="F198" s="4">
        <v>0.24943528310247287</v>
      </c>
      <c r="G198" s="4">
        <v>0.30054948903560552</v>
      </c>
      <c r="H198" s="47">
        <v>0.52226185449941553</v>
      </c>
      <c r="I198" s="47">
        <v>0.41717381027374034</v>
      </c>
      <c r="J198" s="47">
        <v>0.79947383229216551</v>
      </c>
      <c r="K198" s="47">
        <v>1.4759815114232042</v>
      </c>
      <c r="L198" s="4">
        <v>1.5676468327483253</v>
      </c>
      <c r="M198" s="60">
        <v>0.34803962398204069</v>
      </c>
      <c r="N198" s="104">
        <v>7.9493999999999995E-2</v>
      </c>
      <c r="O198" s="4">
        <v>7.9531000000000004E-2</v>
      </c>
      <c r="P198" s="4"/>
      <c r="Q198" s="4">
        <v>4.9729000000000002E-2</v>
      </c>
      <c r="R198" s="4">
        <v>4.9742000000000001E-2</v>
      </c>
      <c r="S198" s="4"/>
      <c r="T198" s="99">
        <v>4.9754E-2</v>
      </c>
    </row>
    <row r="199" spans="2:20" x14ac:dyDescent="0.3">
      <c r="B199" s="3" t="s">
        <v>375</v>
      </c>
      <c r="C199" s="4">
        <v>0.39655575056565984</v>
      </c>
      <c r="D199" s="4">
        <v>0.32998709462850417</v>
      </c>
      <c r="E199" s="4">
        <v>0.30410521016920411</v>
      </c>
      <c r="F199" s="4">
        <v>0.25920091390490096</v>
      </c>
      <c r="G199" s="4">
        <v>0.3522573735408927</v>
      </c>
      <c r="H199" s="47">
        <v>0.20750000000000002</v>
      </c>
      <c r="I199" s="47">
        <v>0.60851772017305628</v>
      </c>
      <c r="J199" s="47">
        <v>0.77020272800000056</v>
      </c>
      <c r="K199" s="47">
        <v>1.3324918088890003</v>
      </c>
      <c r="L199" s="4">
        <v>1.9238737484076895</v>
      </c>
      <c r="M199" s="60">
        <v>0.41753267493466595</v>
      </c>
      <c r="N199" s="104">
        <v>0.2324</v>
      </c>
      <c r="O199" s="4">
        <v>2.1999999999999999E-2</v>
      </c>
      <c r="P199" s="4">
        <v>2.4E-2</v>
      </c>
      <c r="Q199" s="4">
        <v>3.6999999999999998E-2</v>
      </c>
      <c r="R199" s="4">
        <v>2.8000000000000001E-2</v>
      </c>
      <c r="S199" s="4"/>
      <c r="T199" s="99">
        <v>3.1E-2</v>
      </c>
    </row>
    <row r="200" spans="2:20" x14ac:dyDescent="0.3">
      <c r="B200" s="5" t="s">
        <v>376</v>
      </c>
      <c r="C200" s="6">
        <v>0.33718703087748625</v>
      </c>
      <c r="D200" s="6">
        <v>0.31629067339462003</v>
      </c>
      <c r="E200" s="6">
        <v>0.27535841705980446</v>
      </c>
      <c r="F200" s="6">
        <v>0.33538990329894958</v>
      </c>
      <c r="G200" s="6">
        <v>0.41292410348653807</v>
      </c>
      <c r="H200" s="49">
        <v>0.34853061409389663</v>
      </c>
      <c r="I200" s="49">
        <v>0.60974481453005902</v>
      </c>
      <c r="J200" s="49">
        <v>0.79114628354580407</v>
      </c>
      <c r="K200" s="47">
        <v>1.4138808565059322</v>
      </c>
      <c r="L200" s="4">
        <v>1.3603052847300048</v>
      </c>
      <c r="M200" s="60">
        <v>0.31877801411167184</v>
      </c>
      <c r="N200" s="104"/>
      <c r="O200" s="4">
        <v>6.9162000000000001E-2</v>
      </c>
      <c r="P200" s="4">
        <v>2.3730000000000001E-2</v>
      </c>
      <c r="Q200" s="4">
        <v>3.6594000000000002E-2</v>
      </c>
      <c r="R200" s="4">
        <v>3.678E-2</v>
      </c>
      <c r="S200" s="4"/>
      <c r="T200" s="99">
        <v>0.12110799999999999</v>
      </c>
    </row>
    <row r="201" spans="2:20" x14ac:dyDescent="0.3">
      <c r="B201" s="29" t="s">
        <v>202</v>
      </c>
      <c r="C201" s="30">
        <f>+SUMPRODUCT(C202:C204,'Empleo ISS'!C202:C204)/'Empleo ISS'!C201</f>
        <v>0.30286961243100913</v>
      </c>
      <c r="D201" s="30">
        <f>+SUMPRODUCT(D202:D204,'Empleo ISS'!D202:D204)/'Empleo ISS'!D201</f>
        <v>0.3468709290990617</v>
      </c>
      <c r="E201" s="30">
        <f>+SUMPRODUCT(E202:E204,'Empleo ISS'!E202:E204)/'Empleo ISS'!E201</f>
        <v>0.30094643155879214</v>
      </c>
      <c r="F201" s="30">
        <f>+SUMPRODUCT(F202:F204,'Empleo ISS'!F202:F204)/'Empleo ISS'!F201</f>
        <v>0.25137096905350687</v>
      </c>
      <c r="G201" s="30">
        <f>+SUMPRODUCT(G202:G204,'Empleo ISS'!G202:G204)/'Empleo ISS'!G201</f>
        <v>0.68442572746687436</v>
      </c>
      <c r="H201" s="48">
        <f>+SUMPRODUCT(H202:H204,'Empleo ISS'!H202:H204)/'Empleo ISS'!H201</f>
        <v>0.31294282738131962</v>
      </c>
      <c r="I201" s="48">
        <f>+SUMPRODUCT(I202:I204,'Empleo ISS'!I202:I204)/'Empleo ISS'!I201</f>
        <v>0.20465764377210863</v>
      </c>
      <c r="J201" s="48">
        <f>+SUMPRODUCT(J202:J204,'Empleo ISS'!J202:J204)/'Empleo ISS'!J201</f>
        <v>1.452732724467511</v>
      </c>
      <c r="K201" s="48">
        <f>+SUMPRODUCT(K202:K204,'Empleo ISS'!K202:K204)/'Empleo ISS'!K201</f>
        <v>0.29887244684291758</v>
      </c>
      <c r="L201" s="30">
        <f>+SUMPRODUCT(L202:L204,'Empleo ISS'!L202:L204)/'Empleo ISS'!L201</f>
        <v>4.1214450189026604</v>
      </c>
      <c r="M201" s="30">
        <f>+SUMPRODUCT(M202:M204,'Empleo ISS'!M202:M204)/'Empleo ISS'!M201</f>
        <v>0.30806485776291159</v>
      </c>
      <c r="N201" s="105">
        <f>+SUMPRODUCT(N202:N204,'Empleo ISS'!N202:N204)/'Empleo ISS'!N201</f>
        <v>2.7174252173913043E-2</v>
      </c>
      <c r="O201" s="106">
        <f>+SUMPRODUCT(O202:O204,'Empleo ISS'!O202:O204)/'Empleo ISS'!O201</f>
        <v>6.2959626086956516E-2</v>
      </c>
      <c r="P201" s="106">
        <f>+SUMPRODUCT(P202:P204,'Empleo ISS'!P202:P204)/'Empleo ISS'!P201</f>
        <v>9.188427947598253E-2</v>
      </c>
      <c r="Q201" s="106">
        <f>+SUMPRODUCT(Q202:Q204,'Empleo ISS'!Q202:Q204)/'Empleo ISS'!Q201</f>
        <v>0</v>
      </c>
      <c r="R201" s="106">
        <f>+SUMPRODUCT(R202:R204,'Empleo ISS'!R202:R204)/'Empleo ISS'!R201</f>
        <v>3.7551173333333333E-2</v>
      </c>
      <c r="S201" s="106">
        <f>+SUMPRODUCT(S202:S204,'Empleo ISS'!S202:S204)/'Empleo ISS'!S201</f>
        <v>2.1548819819819817E-2</v>
      </c>
      <c r="T201" s="106">
        <f>+SUMPRODUCT(T202:T204,'Empleo ISS'!T202:T204)/'Empleo ISS'!T201</f>
        <v>3.3098579908675804E-2</v>
      </c>
    </row>
    <row r="202" spans="2:20" x14ac:dyDescent="0.3">
      <c r="B202" s="3" t="s">
        <v>377</v>
      </c>
      <c r="C202" s="4">
        <v>0.27120008506610027</v>
      </c>
      <c r="D202" s="4">
        <v>0.27007232360000022</v>
      </c>
      <c r="E202" s="4">
        <v>0.27579320000000029</v>
      </c>
      <c r="F202" s="4">
        <v>0.18810800000000016</v>
      </c>
      <c r="G202" s="4">
        <v>0.17700000000000027</v>
      </c>
      <c r="H202" s="47">
        <v>0.45337865634500019</v>
      </c>
      <c r="I202" s="47">
        <v>0.54685264349599971</v>
      </c>
      <c r="J202" s="47">
        <v>0.90820426642598751</v>
      </c>
      <c r="K202" s="47">
        <v>0.88340825419999991</v>
      </c>
      <c r="L202" s="4">
        <v>1.4605437500000003</v>
      </c>
      <c r="M202" s="60">
        <v>0</v>
      </c>
      <c r="N202" s="104"/>
      <c r="O202" s="4"/>
      <c r="P202" s="4"/>
      <c r="Q202" s="4"/>
      <c r="R202" s="4"/>
      <c r="S202" s="4"/>
      <c r="T202" s="99"/>
    </row>
    <row r="203" spans="2:20" x14ac:dyDescent="0.3">
      <c r="B203" s="3" t="s">
        <v>690</v>
      </c>
      <c r="C203" s="17">
        <v>0</v>
      </c>
      <c r="D203" s="17">
        <v>0</v>
      </c>
      <c r="E203" s="17">
        <v>0</v>
      </c>
      <c r="F203" s="17">
        <v>0</v>
      </c>
      <c r="G203" s="17">
        <v>0</v>
      </c>
      <c r="H203" s="17">
        <v>0</v>
      </c>
      <c r="I203" s="17">
        <v>0</v>
      </c>
      <c r="J203" s="17">
        <v>0</v>
      </c>
      <c r="K203" s="17">
        <v>0</v>
      </c>
      <c r="L203" s="4">
        <v>1.6762772868191371</v>
      </c>
      <c r="M203" s="60">
        <v>0.36185098917085345</v>
      </c>
      <c r="N203" s="104">
        <v>0.117926</v>
      </c>
      <c r="O203" s="4"/>
      <c r="P203" s="4">
        <v>0.120384</v>
      </c>
      <c r="Q203" s="4"/>
      <c r="R203" s="4">
        <v>5.0532000000000001E-2</v>
      </c>
      <c r="S203" s="4"/>
      <c r="T203" s="99">
        <v>3.5000000000000003E-2</v>
      </c>
    </row>
    <row r="204" spans="2:20" x14ac:dyDescent="0.3">
      <c r="B204" s="5" t="s">
        <v>378</v>
      </c>
      <c r="C204" s="6">
        <v>0.3073589282676934</v>
      </c>
      <c r="D204" s="6">
        <v>0.35698603636371029</v>
      </c>
      <c r="E204" s="6">
        <v>0.303683476578686</v>
      </c>
      <c r="F204" s="6">
        <v>0.25780121351977847</v>
      </c>
      <c r="G204" s="6">
        <v>0.74194618899200004</v>
      </c>
      <c r="H204" s="49">
        <v>0.29514462335459468</v>
      </c>
      <c r="I204" s="49">
        <v>0.16053973474999994</v>
      </c>
      <c r="J204" s="49">
        <v>1.5277251670440024</v>
      </c>
      <c r="K204" s="47">
        <v>0.22169600000000012</v>
      </c>
      <c r="L204" s="4">
        <v>5.2323333893361887</v>
      </c>
      <c r="M204" s="60">
        <v>0.34434569792913572</v>
      </c>
      <c r="N204" s="104"/>
      <c r="O204" s="4">
        <v>9.7185999999999995E-2</v>
      </c>
      <c r="P204" s="4">
        <v>9.7434999999999994E-2</v>
      </c>
      <c r="Q204" s="4"/>
      <c r="R204" s="4">
        <v>4.0002000000000003E-2</v>
      </c>
      <c r="S204" s="4">
        <v>3.3688999999999997E-2</v>
      </c>
      <c r="T204" s="99">
        <v>3.8551000000000002E-2</v>
      </c>
    </row>
    <row r="205" spans="2:20" x14ac:dyDescent="0.3">
      <c r="B205" s="29" t="s">
        <v>203</v>
      </c>
      <c r="C205" s="30">
        <f>+SUMPRODUCT(C206:C207,'Empleo ISS'!C206:C207)/'Empleo ISS'!C205</f>
        <v>0.41012734082397001</v>
      </c>
      <c r="D205" s="30">
        <f>+SUMPRODUCT(D206:D207,'Empleo ISS'!D206:D207)/'Empleo ISS'!D205</f>
        <v>0.43137735732647814</v>
      </c>
      <c r="E205" s="30">
        <f>+SUMPRODUCT(E206:E207,'Empleo ISS'!E206:E207)/'Empleo ISS'!E205</f>
        <v>0.21024259520451344</v>
      </c>
      <c r="F205" s="30">
        <f>+SUMPRODUCT(F206:F207,'Empleo ISS'!F206:F207)/'Empleo ISS'!F205</f>
        <v>0.12377159590043936</v>
      </c>
      <c r="G205" s="30">
        <f>+SUMPRODUCT(G206:G207,'Empleo ISS'!G206:G207)/'Empleo ISS'!G205</f>
        <v>0.54598180057362855</v>
      </c>
      <c r="H205" s="48">
        <f>+SUMPRODUCT(H206:H207,'Empleo ISS'!H206:H207)/'Empleo ISS'!H205</f>
        <v>0.26674164678803064</v>
      </c>
      <c r="I205" s="48">
        <f>+SUMPRODUCT(I206:I207,'Empleo ISS'!I206:I207)/'Empleo ISS'!I205</f>
        <v>0.45455838690966077</v>
      </c>
      <c r="J205" s="48">
        <f>+SUMPRODUCT(J206:J207,'Empleo ISS'!J206:J207)/'Empleo ISS'!J205</f>
        <v>0.91490882082355807</v>
      </c>
      <c r="K205" s="48">
        <f>+SUMPRODUCT(K206:K207,'Empleo ISS'!K206:K207)/'Empleo ISS'!K205</f>
        <v>1.0129975300070124</v>
      </c>
      <c r="L205" s="30">
        <f>+SUMPRODUCT(L206:L207,'Empleo ISS'!L206:L207)/'Empleo ISS'!L205</f>
        <v>1.2506974134751665</v>
      </c>
      <c r="M205" s="30">
        <f>+SUMPRODUCT(M206:M207,'Empleo ISS'!M206:M207)/'Empleo ISS'!M205</f>
        <v>0.44341481079109185</v>
      </c>
      <c r="N205" s="105">
        <f>+SUMPRODUCT(N206:N207,'Empleo ISS'!N206:N207)/'Empleo ISS'!N205</f>
        <v>0.23513513513513512</v>
      </c>
      <c r="O205" s="106">
        <f>+SUMPRODUCT(O206:O207,'Empleo ISS'!O206:O207)/'Empleo ISS'!O205</f>
        <v>0</v>
      </c>
      <c r="P205" s="106">
        <f>+SUMPRODUCT(P206:P207,'Empleo ISS'!P206:P207)/'Empleo ISS'!P205</f>
        <v>2.0843835616438357E-2</v>
      </c>
      <c r="Q205" s="106">
        <f>+SUMPRODUCT(Q206:Q207,'Empleo ISS'!Q206:Q207)/'Empleo ISS'!Q205</f>
        <v>0</v>
      </c>
      <c r="R205" s="106">
        <f>+SUMPRODUCT(R206:R207,'Empleo ISS'!R206:R207)/'Empleo ISS'!R205</f>
        <v>7.4741054794520548E-2</v>
      </c>
      <c r="S205" s="106">
        <f>+SUMPRODUCT(S206:S207,'Empleo ISS'!S206:S207)/'Empleo ISS'!S205</f>
        <v>0</v>
      </c>
      <c r="T205" s="106">
        <f>+SUMPRODUCT(T206:T207,'Empleo ISS'!T206:T207)/'Empleo ISS'!T205</f>
        <v>6.9284436619718309E-2</v>
      </c>
    </row>
    <row r="206" spans="2:20" x14ac:dyDescent="0.3">
      <c r="B206" s="3" t="s">
        <v>380</v>
      </c>
      <c r="C206" s="4">
        <v>0.45200000000000018</v>
      </c>
      <c r="D206" s="4">
        <v>0.33100000000000041</v>
      </c>
      <c r="E206" s="4">
        <v>0.33100000000000041</v>
      </c>
      <c r="F206" s="4">
        <v>0.21275000000000022</v>
      </c>
      <c r="G206" s="4">
        <v>0.58400000000000007</v>
      </c>
      <c r="H206" s="47">
        <v>0.30442528348203468</v>
      </c>
      <c r="I206" s="47">
        <v>0.30802546133688002</v>
      </c>
      <c r="J206" s="47">
        <v>0.71875791995457439</v>
      </c>
      <c r="K206" s="47">
        <v>0.94344569417774982</v>
      </c>
      <c r="L206" s="4">
        <v>1.1067231619768068</v>
      </c>
      <c r="M206" s="60">
        <v>0.20412815600000012</v>
      </c>
      <c r="N206" s="104"/>
      <c r="O206" s="4"/>
      <c r="P206" s="4">
        <v>9.5100000000000004E-2</v>
      </c>
      <c r="Q206" s="4"/>
      <c r="R206" s="4"/>
      <c r="S206" s="4"/>
      <c r="T206" s="99">
        <v>9.9559999999999996E-2</v>
      </c>
    </row>
    <row r="207" spans="2:20" x14ac:dyDescent="0.3">
      <c r="B207" s="5" t="s">
        <v>381</v>
      </c>
      <c r="C207" s="6">
        <v>0.39999999999999991</v>
      </c>
      <c r="D207" s="6">
        <v>0.45417599999999991</v>
      </c>
      <c r="E207" s="6">
        <v>0.17999999999999994</v>
      </c>
      <c r="F207" s="6">
        <v>0.10000000000000009</v>
      </c>
      <c r="G207" s="6">
        <v>0.53550863417114081</v>
      </c>
      <c r="H207" s="49">
        <v>0.25558290000000028</v>
      </c>
      <c r="I207" s="49">
        <v>0.49980011350159992</v>
      </c>
      <c r="J207" s="49">
        <v>0.98007737670437178</v>
      </c>
      <c r="K207" s="47">
        <v>1.0350008114036156</v>
      </c>
      <c r="L207" s="4">
        <v>1.2936591624666711</v>
      </c>
      <c r="M207" s="60">
        <v>0.5105829945921001</v>
      </c>
      <c r="N207" s="104">
        <v>0.3</v>
      </c>
      <c r="O207" s="4"/>
      <c r="P207" s="4"/>
      <c r="Q207" s="4"/>
      <c r="R207" s="4">
        <v>9.5721000000000001E-2</v>
      </c>
      <c r="S207" s="4"/>
      <c r="T207" s="99">
        <v>6.0477000000000003E-2</v>
      </c>
    </row>
    <row r="208" spans="2:20" x14ac:dyDescent="0.3">
      <c r="B208" s="29" t="s">
        <v>204</v>
      </c>
      <c r="C208" s="30">
        <f>+SUMPRODUCT(C209:C224,'Empleo ISS'!C209:C224)/'Empleo ISS'!C208</f>
        <v>0.34253565430718413</v>
      </c>
      <c r="D208" s="30">
        <f>+SUMPRODUCT(D209:D224,'Empleo ISS'!D209:D224)/'Empleo ISS'!D208</f>
        <v>0.33415686385330212</v>
      </c>
      <c r="E208" s="30">
        <f>+SUMPRODUCT(E209:E224,'Empleo ISS'!E209:E224)/'Empleo ISS'!E208</f>
        <v>0.2977576480279881</v>
      </c>
      <c r="F208" s="30">
        <f>+SUMPRODUCT(F209:F224,'Empleo ISS'!F209:F224)/'Empleo ISS'!F208</f>
        <v>0.31550830779229777</v>
      </c>
      <c r="G208" s="30">
        <f>+SUMPRODUCT(G209:G224,'Empleo ISS'!G209:G224)/'Empleo ISS'!G208</f>
        <v>0.51041506561714156</v>
      </c>
      <c r="H208" s="48">
        <f>+SUMPRODUCT(H209:H224,'Empleo ISS'!H209:H224)/'Empleo ISS'!H208</f>
        <v>0.28736604562970863</v>
      </c>
      <c r="I208" s="48">
        <f>+SUMPRODUCT(I209:I224,'Empleo ISS'!I209:I224)/'Empleo ISS'!I208</f>
        <v>0.53338331974093312</v>
      </c>
      <c r="J208" s="48">
        <f>+SUMPRODUCT(J209:J224,'Empleo ISS'!J209:J224)/'Empleo ISS'!J208</f>
        <v>0.84811877218112652</v>
      </c>
      <c r="K208" s="48">
        <f>+SUMPRODUCT(K209:K224,'Empleo ISS'!K209:K224)/'Empleo ISS'!K208</f>
        <v>1.370752555888459</v>
      </c>
      <c r="L208" s="30">
        <f>+SUMPRODUCT(L209:L224,'Empleo ISS'!L209:L224)/'Empleo ISS'!L208</f>
        <v>1.8210069759605978</v>
      </c>
      <c r="M208" s="30">
        <f>+SUMPRODUCT(M209:M225,'Empleo ISS'!M209:M225)/'Empleo ISS'!M208</f>
        <v>0.20889228824995362</v>
      </c>
      <c r="N208" s="105">
        <f>+SUMPRODUCT(N209:N225,'Empleo ISS'!N209:N225)/'Empleo ISS'!N208</f>
        <v>9.041095890410959E-4</v>
      </c>
      <c r="O208" s="106">
        <f>+SUMPRODUCT(O209:O225,'Empleo ISS'!O209:O225)/'Empleo ISS'!O208</f>
        <v>6.0230515848353011E-2</v>
      </c>
      <c r="P208" s="106">
        <f>+SUMPRODUCT(P209:P225,'Empleo ISS'!P209:P225)/'Empleo ISS'!P208</f>
        <v>6.0157694704049844E-2</v>
      </c>
      <c r="Q208" s="106">
        <f>+SUMPRODUCT(Q209:Q225,'Empleo ISS'!Q209:Q225)/'Empleo ISS'!Q208</f>
        <v>3.4576386292834889E-2</v>
      </c>
      <c r="R208" s="106">
        <f>+SUMPRODUCT(R209:R225,'Empleo ISS'!R209:R225)/'Empleo ISS'!R208</f>
        <v>2.3936851967520299E-2</v>
      </c>
      <c r="S208" s="106">
        <f>+SUMPRODUCT(S209:S225,'Empleo ISS'!S209:S225)/'Empleo ISS'!S208</f>
        <v>1.234813953488372E-2</v>
      </c>
      <c r="T208" s="106">
        <f>+SUMPRODUCT(T209:T225,'Empleo ISS'!T209:T225)/'Empleo ISS'!T208</f>
        <v>6.148002536461636E-3</v>
      </c>
    </row>
    <row r="209" spans="2:20" x14ac:dyDescent="0.3">
      <c r="B209" s="3" t="s">
        <v>382</v>
      </c>
      <c r="C209" s="4">
        <v>0.37208850311147379</v>
      </c>
      <c r="D209" s="4">
        <v>0.33179992777734535</v>
      </c>
      <c r="E209" s="4">
        <v>0.27146915121806714</v>
      </c>
      <c r="F209" s="4">
        <v>0.31390218371736256</v>
      </c>
      <c r="G209" s="4">
        <v>0.48834669087189808</v>
      </c>
      <c r="H209" s="47">
        <v>0.32835667579371597</v>
      </c>
      <c r="I209" s="47">
        <v>0.42197339551332891</v>
      </c>
      <c r="J209" s="47">
        <v>0.80304188592303083</v>
      </c>
      <c r="K209" s="47">
        <v>1.1327633097217502</v>
      </c>
      <c r="L209" s="4">
        <v>1.4709200434748881</v>
      </c>
      <c r="M209" s="60">
        <v>0.19878540915558074</v>
      </c>
      <c r="N209" s="104">
        <v>2.64E-2</v>
      </c>
      <c r="O209" s="4">
        <v>2.1399999999999999E-2</v>
      </c>
      <c r="P209" s="4">
        <v>2.35E-2</v>
      </c>
      <c r="Q209" s="4">
        <v>7.22E-2</v>
      </c>
      <c r="R209" s="4">
        <v>2.7E-2</v>
      </c>
      <c r="S209" s="4">
        <v>1.46E-2</v>
      </c>
      <c r="T209" s="99"/>
    </row>
    <row r="210" spans="2:20" x14ac:dyDescent="0.3">
      <c r="B210" s="3" t="s">
        <v>383</v>
      </c>
      <c r="C210" s="4">
        <v>0.4103285062682851</v>
      </c>
      <c r="D210" s="4">
        <v>0.36457692758844606</v>
      </c>
      <c r="E210" s="4">
        <v>0.28160100522739984</v>
      </c>
      <c r="F210" s="4">
        <v>0.31105567004150192</v>
      </c>
      <c r="G210" s="4">
        <v>0.64499633269885259</v>
      </c>
      <c r="H210" s="47">
        <v>0.25607028197262416</v>
      </c>
      <c r="I210" s="47">
        <v>0.5977777189527147</v>
      </c>
      <c r="J210" s="47">
        <v>0.89793374508090129</v>
      </c>
      <c r="K210" s="47">
        <v>1.612239574275256</v>
      </c>
      <c r="L210" s="4">
        <v>1.6275542936767562</v>
      </c>
      <c r="M210" s="60">
        <v>0.20495945984387109</v>
      </c>
      <c r="N210" s="104"/>
      <c r="O210" s="4">
        <v>0.1018</v>
      </c>
      <c r="P210" s="4"/>
      <c r="Q210" s="4">
        <v>4.1099999999999998E-2</v>
      </c>
      <c r="R210" s="4">
        <v>3.32E-2</v>
      </c>
      <c r="S210" s="4">
        <v>1.67E-2</v>
      </c>
      <c r="T210" s="99"/>
    </row>
    <row r="211" spans="2:20" x14ac:dyDescent="0.3">
      <c r="B211" s="3" t="s">
        <v>384</v>
      </c>
      <c r="C211" s="4">
        <v>0.26151676000000013</v>
      </c>
      <c r="D211" s="4">
        <v>0.31023200000000029</v>
      </c>
      <c r="E211" s="4">
        <v>0.27118750000000014</v>
      </c>
      <c r="F211" s="4">
        <v>0.37716858125000052</v>
      </c>
      <c r="G211" s="4">
        <v>0.38892687499999989</v>
      </c>
      <c r="H211" s="47">
        <v>0.39328644612499986</v>
      </c>
      <c r="I211" s="47">
        <v>0.44508263985800056</v>
      </c>
      <c r="J211" s="47">
        <v>0.70772624000000062</v>
      </c>
      <c r="K211" s="47">
        <v>1.2322202475293724</v>
      </c>
      <c r="L211" s="4">
        <v>1.5727250188902504</v>
      </c>
      <c r="M211" s="60">
        <v>0.20120000000000027</v>
      </c>
      <c r="N211" s="104"/>
      <c r="O211" s="4"/>
      <c r="P211" s="4">
        <v>0.1</v>
      </c>
      <c r="Q211" s="4"/>
      <c r="R211" s="4"/>
      <c r="S211" s="4">
        <v>0.05</v>
      </c>
      <c r="T211" s="99">
        <v>0.04</v>
      </c>
    </row>
    <row r="212" spans="2:20" x14ac:dyDescent="0.3">
      <c r="B212" s="3" t="s">
        <v>385</v>
      </c>
      <c r="C212" s="4">
        <v>0.32011999999999996</v>
      </c>
      <c r="D212" s="4">
        <v>0.34400000000000008</v>
      </c>
      <c r="E212" s="4">
        <v>0.23995200000000017</v>
      </c>
      <c r="F212" s="4">
        <v>0.31998900000000008</v>
      </c>
      <c r="G212" s="4">
        <v>0.35278000000000009</v>
      </c>
      <c r="H212" s="47">
        <v>0.39105011427600012</v>
      </c>
      <c r="I212" s="47">
        <v>0.45454667321599995</v>
      </c>
      <c r="J212" s="47">
        <v>1.0015503421599994</v>
      </c>
      <c r="K212" s="47">
        <v>1.3043497898772465</v>
      </c>
      <c r="L212" s="4">
        <v>1.3912526843786237</v>
      </c>
      <c r="M212" s="60">
        <v>0.24750000000000005</v>
      </c>
      <c r="N212" s="104"/>
      <c r="O212" s="4"/>
      <c r="P212" s="4">
        <v>0.2475</v>
      </c>
      <c r="Q212" s="4"/>
      <c r="R212" s="4"/>
      <c r="S212" s="4"/>
      <c r="T212" s="99"/>
    </row>
    <row r="213" spans="2:20" x14ac:dyDescent="0.3">
      <c r="B213" s="3" t="s">
        <v>386</v>
      </c>
      <c r="C213" s="4">
        <v>0.42070840999999981</v>
      </c>
      <c r="D213" s="4">
        <v>0.3873892000000001</v>
      </c>
      <c r="E213" s="4">
        <v>0.27042642746600021</v>
      </c>
      <c r="F213" s="4">
        <v>0.30276177367103996</v>
      </c>
      <c r="G213" s="4">
        <v>0.60077464194054087</v>
      </c>
      <c r="H213" s="47">
        <v>0.35220774259999987</v>
      </c>
      <c r="I213" s="47">
        <v>0.41892057992928033</v>
      </c>
      <c r="J213" s="47">
        <v>0.93560476962406547</v>
      </c>
      <c r="K213" s="47">
        <v>1.0718113075000004</v>
      </c>
      <c r="L213" s="4">
        <v>1.5434600839859454</v>
      </c>
      <c r="M213" s="60">
        <v>0.19091000000000014</v>
      </c>
      <c r="N213" s="104"/>
      <c r="O213" s="4">
        <v>7.0000000000000007E-2</v>
      </c>
      <c r="P213" s="4"/>
      <c r="Q213" s="4"/>
      <c r="R213" s="4">
        <v>0.06</v>
      </c>
      <c r="S213" s="4"/>
      <c r="T213" s="99">
        <v>0.05</v>
      </c>
    </row>
    <row r="214" spans="2:20" x14ac:dyDescent="0.3">
      <c r="B214" s="3" t="s">
        <v>387</v>
      </c>
      <c r="C214" s="4">
        <v>0.39830625000000008</v>
      </c>
      <c r="D214" s="4">
        <v>0.39836340701674544</v>
      </c>
      <c r="E214" s="4">
        <v>0.33401251168908752</v>
      </c>
      <c r="F214" s="4">
        <v>0.32809201893438855</v>
      </c>
      <c r="G214" s="4">
        <v>0.33386234549458482</v>
      </c>
      <c r="H214" s="47">
        <v>0.33519055599508518</v>
      </c>
      <c r="I214" s="47">
        <v>0.62792510434693338</v>
      </c>
      <c r="J214" s="47">
        <v>0.78523780151906641</v>
      </c>
      <c r="K214" s="47">
        <v>1.538745896085167</v>
      </c>
      <c r="L214" s="4">
        <v>2.6305723740967948</v>
      </c>
      <c r="M214" s="60">
        <v>0.20214500000000002</v>
      </c>
      <c r="N214" s="104"/>
      <c r="O214" s="4">
        <v>7.0000000000000007E-2</v>
      </c>
      <c r="P214" s="4">
        <v>7.0000000000000007E-2</v>
      </c>
      <c r="Q214" s="4">
        <v>0.05</v>
      </c>
      <c r="R214" s="4"/>
      <c r="S214" s="4"/>
      <c r="T214" s="99"/>
    </row>
    <row r="215" spans="2:20" x14ac:dyDescent="0.3">
      <c r="B215" s="3" t="s">
        <v>671</v>
      </c>
      <c r="C215" s="17">
        <v>0</v>
      </c>
      <c r="D215" s="17">
        <v>0</v>
      </c>
      <c r="E215" s="17">
        <v>0</v>
      </c>
      <c r="F215" s="17">
        <v>0</v>
      </c>
      <c r="G215" s="17">
        <v>0</v>
      </c>
      <c r="H215" s="17">
        <v>0</v>
      </c>
      <c r="I215" s="17">
        <v>0</v>
      </c>
      <c r="J215" s="17">
        <v>0</v>
      </c>
      <c r="K215" s="47">
        <v>1.6399079448848242</v>
      </c>
      <c r="L215" s="4">
        <v>2.2271299858811089</v>
      </c>
      <c r="M215" s="60">
        <v>0.20750000000000002</v>
      </c>
      <c r="N215" s="104"/>
      <c r="O215" s="4"/>
      <c r="P215" s="4">
        <v>0.15</v>
      </c>
      <c r="Q215" s="4"/>
      <c r="R215" s="4">
        <v>0.05</v>
      </c>
      <c r="S215" s="4"/>
      <c r="T215" s="99"/>
    </row>
    <row r="216" spans="2:20" x14ac:dyDescent="0.3">
      <c r="B216" s="3" t="s">
        <v>388</v>
      </c>
      <c r="C216" s="4">
        <v>0.25025804000000007</v>
      </c>
      <c r="D216" s="4">
        <v>0.35438466239999999</v>
      </c>
      <c r="E216" s="4">
        <v>0.41800212911515078</v>
      </c>
      <c r="F216" s="4">
        <v>0.25162624371200004</v>
      </c>
      <c r="G216" s="4">
        <v>0.47712366384391847</v>
      </c>
      <c r="H216" s="47">
        <v>0.18110720000000025</v>
      </c>
      <c r="I216" s="47">
        <v>0.55496033826326774</v>
      </c>
      <c r="J216" s="47">
        <v>0.94297121776119264</v>
      </c>
      <c r="K216" s="47">
        <v>1.0743368628567205</v>
      </c>
      <c r="L216" s="4">
        <v>2.2184730626048004</v>
      </c>
      <c r="M216" s="60">
        <v>0.14490000000000003</v>
      </c>
      <c r="N216" s="104"/>
      <c r="O216" s="4">
        <v>7.0000000000000007E-2</v>
      </c>
      <c r="P216" s="4"/>
      <c r="Q216" s="4">
        <v>7.0000000000000007E-2</v>
      </c>
      <c r="R216" s="4"/>
      <c r="S216" s="4"/>
      <c r="T216" s="99"/>
    </row>
    <row r="217" spans="2:20" x14ac:dyDescent="0.3">
      <c r="B217" s="3" t="s">
        <v>389</v>
      </c>
      <c r="C217" s="4">
        <v>0.28677041644518098</v>
      </c>
      <c r="D217" s="4">
        <v>0.27290027110400006</v>
      </c>
      <c r="E217" s="4">
        <v>0.28151633869999992</v>
      </c>
      <c r="F217" s="4">
        <v>0.27933021634391797</v>
      </c>
      <c r="G217" s="4">
        <v>0.44705228180625611</v>
      </c>
      <c r="H217" s="47">
        <v>0.30329646520303988</v>
      </c>
      <c r="I217" s="47">
        <v>0.62512345154194393</v>
      </c>
      <c r="J217" s="47">
        <v>0.81377649993004031</v>
      </c>
      <c r="K217" s="47">
        <v>1.4504108346030633</v>
      </c>
      <c r="L217" s="4">
        <v>2.1404961499350517</v>
      </c>
      <c r="M217" s="60">
        <v>0.21096683825152018</v>
      </c>
      <c r="N217" s="104"/>
      <c r="O217" s="4">
        <v>8.1100000000000005E-2</v>
      </c>
      <c r="P217" s="4">
        <v>3.3599999999999998E-2</v>
      </c>
      <c r="Q217" s="4">
        <v>3.2500000000000001E-2</v>
      </c>
      <c r="R217" s="4">
        <v>4.9599999999999998E-2</v>
      </c>
      <c r="S217" s="4"/>
      <c r="T217" s="99"/>
    </row>
    <row r="218" spans="2:20" x14ac:dyDescent="0.3">
      <c r="B218" s="3" t="s">
        <v>390</v>
      </c>
      <c r="C218" s="4">
        <v>0.3982760000000003</v>
      </c>
      <c r="D218" s="4">
        <v>0.37913753547632933</v>
      </c>
      <c r="E218" s="4">
        <v>0.26567399132720015</v>
      </c>
      <c r="F218" s="4">
        <v>0.38029839716632119</v>
      </c>
      <c r="G218" s="4">
        <v>0.39396592837250033</v>
      </c>
      <c r="H218" s="47">
        <v>0.40901913152000047</v>
      </c>
      <c r="I218" s="47">
        <v>0.50009972948000025</v>
      </c>
      <c r="J218" s="47">
        <v>0.83005774332920068</v>
      </c>
      <c r="K218" s="47">
        <v>1.3334720566091178</v>
      </c>
      <c r="L218" s="4">
        <v>2.2211921164500006</v>
      </c>
      <c r="M218" s="60">
        <v>0.36456200000000005</v>
      </c>
      <c r="N218" s="104"/>
      <c r="O218" s="4"/>
      <c r="P218" s="4">
        <v>0.28999999999999998</v>
      </c>
      <c r="Q218" s="4">
        <v>5.7799999999999997E-2</v>
      </c>
      <c r="R218" s="4"/>
      <c r="S218" s="4"/>
      <c r="T218" s="99"/>
    </row>
    <row r="219" spans="2:20" x14ac:dyDescent="0.3">
      <c r="B219" s="3" t="s">
        <v>391</v>
      </c>
      <c r="C219" s="4">
        <v>0.3681097299999998</v>
      </c>
      <c r="D219" s="4">
        <v>0.38239134454541124</v>
      </c>
      <c r="E219" s="4">
        <v>0.1828381993999999</v>
      </c>
      <c r="F219" s="4">
        <v>0.32979864231572331</v>
      </c>
      <c r="G219" s="4">
        <v>0.50406008320191309</v>
      </c>
      <c r="H219" s="47">
        <v>0.35675819347927074</v>
      </c>
      <c r="I219" s="47">
        <v>0.52637397948470532</v>
      </c>
      <c r="J219" s="47">
        <v>0.86030180966178493</v>
      </c>
      <c r="K219" s="47">
        <v>1.3149120063767921</v>
      </c>
      <c r="L219" s="4">
        <v>2.0746964721411443</v>
      </c>
      <c r="M219" s="60">
        <v>0.17990150404000005</v>
      </c>
      <c r="N219" s="104"/>
      <c r="O219" s="4"/>
      <c r="P219" s="4">
        <v>0.10199999999999999</v>
      </c>
      <c r="Q219" s="4">
        <v>4.9799999999999997E-2</v>
      </c>
      <c r="R219" s="4"/>
      <c r="S219" s="4"/>
      <c r="T219" s="99">
        <v>1.9900000000000001E-2</v>
      </c>
    </row>
    <row r="220" spans="2:20" x14ac:dyDescent="0.3">
      <c r="B220" s="3" t="s">
        <v>392</v>
      </c>
      <c r="C220" s="4">
        <v>0.24158731514400023</v>
      </c>
      <c r="D220" s="4">
        <v>0.2070045369439999</v>
      </c>
      <c r="E220" s="4">
        <v>0.36680254064551332</v>
      </c>
      <c r="F220" s="4">
        <v>0.32275481851225574</v>
      </c>
      <c r="G220" s="4">
        <v>0.40688435892581643</v>
      </c>
      <c r="H220" s="47">
        <v>0.31404897701000012</v>
      </c>
      <c r="I220" s="47">
        <v>0.40314941864900011</v>
      </c>
      <c r="J220" s="47">
        <v>0.71741847353499777</v>
      </c>
      <c r="K220" s="47">
        <v>1.0486066045827203</v>
      </c>
      <c r="L220" s="4">
        <v>1.7791216175368403</v>
      </c>
      <c r="M220" s="60">
        <v>0.26433008000000013</v>
      </c>
      <c r="N220" s="104"/>
      <c r="O220" s="4">
        <v>0.14960000000000001</v>
      </c>
      <c r="P220" s="4">
        <v>9.98E-2</v>
      </c>
      <c r="Q220" s="4"/>
      <c r="R220" s="4"/>
      <c r="S220" s="4"/>
      <c r="T220" s="99"/>
    </row>
    <row r="221" spans="2:20" x14ac:dyDescent="0.3">
      <c r="B221" s="3" t="s">
        <v>393</v>
      </c>
      <c r="C221" s="4">
        <v>0.26275792716848634</v>
      </c>
      <c r="D221" s="4">
        <v>0.14214411999999998</v>
      </c>
      <c r="E221" s="4">
        <v>0.26974353872000001</v>
      </c>
      <c r="F221" s="4">
        <v>0.31452000370129851</v>
      </c>
      <c r="G221" s="4">
        <v>0.4939625632711504</v>
      </c>
      <c r="H221" s="47">
        <v>0.21923065960366706</v>
      </c>
      <c r="I221" s="47">
        <v>0.45828979292527072</v>
      </c>
      <c r="J221" s="47">
        <v>0.77833475789045226</v>
      </c>
      <c r="K221" s="47">
        <v>1.1243590120673264</v>
      </c>
      <c r="L221" s="4">
        <v>1.7915054391249607</v>
      </c>
      <c r="M221" s="60">
        <v>0.20978001000000024</v>
      </c>
      <c r="N221" s="104"/>
      <c r="O221" s="4"/>
      <c r="P221" s="4">
        <v>9.9900000000000003E-2</v>
      </c>
      <c r="Q221" s="4"/>
      <c r="R221" s="4">
        <v>9.9900000000000003E-2</v>
      </c>
      <c r="S221" s="4"/>
      <c r="T221" s="99"/>
    </row>
    <row r="222" spans="2:20" x14ac:dyDescent="0.3">
      <c r="B222" s="3" t="s">
        <v>394</v>
      </c>
      <c r="C222" s="4">
        <v>0.32110709005648985</v>
      </c>
      <c r="D222" s="4">
        <v>0.32571970889765689</v>
      </c>
      <c r="E222" s="4">
        <v>0.35010265799950058</v>
      </c>
      <c r="F222" s="4">
        <v>0.39572309004969819</v>
      </c>
      <c r="G222" s="4">
        <v>0.39923811519462848</v>
      </c>
      <c r="H222" s="47">
        <v>0.33889791549500026</v>
      </c>
      <c r="I222" s="47">
        <v>0.46487888369460029</v>
      </c>
      <c r="J222" s="47">
        <v>0.84067699062500023</v>
      </c>
      <c r="K222" s="47">
        <v>1.5590225856781252</v>
      </c>
      <c r="L222" s="4">
        <v>1.3577347201754928</v>
      </c>
      <c r="M222" s="60">
        <v>0.2291565977600003</v>
      </c>
      <c r="N222" s="104"/>
      <c r="O222" s="4">
        <v>0.05</v>
      </c>
      <c r="P222" s="4">
        <v>2.4E-2</v>
      </c>
      <c r="Q222" s="4">
        <v>3.6999999999999998E-2</v>
      </c>
      <c r="R222" s="4">
        <v>0.06</v>
      </c>
      <c r="S222" s="4"/>
      <c r="T222" s="99">
        <v>0.04</v>
      </c>
    </row>
    <row r="223" spans="2:20" x14ac:dyDescent="0.3">
      <c r="B223" s="92" t="s">
        <v>395</v>
      </c>
      <c r="C223" s="93">
        <v>0.3951840000000002</v>
      </c>
      <c r="D223" s="93">
        <v>0.38063527999999991</v>
      </c>
      <c r="E223" s="93">
        <v>0.2478800000000001</v>
      </c>
      <c r="F223" s="93">
        <v>0.32838594923895248</v>
      </c>
      <c r="G223" s="93">
        <v>0.58086150539499193</v>
      </c>
      <c r="H223" s="93">
        <v>0.31445307801600042</v>
      </c>
      <c r="I223" s="93">
        <v>0.46832048000000026</v>
      </c>
      <c r="J223" s="93">
        <v>0.8104817059999998</v>
      </c>
      <c r="K223" s="93">
        <v>1.1132253739520008</v>
      </c>
      <c r="L223" s="93">
        <v>1.9618203089168449</v>
      </c>
      <c r="M223" s="96">
        <v>0.23627800000000021</v>
      </c>
      <c r="N223" s="104"/>
      <c r="O223" s="4">
        <v>0.09</v>
      </c>
      <c r="P223" s="4"/>
      <c r="Q223" s="4">
        <v>7.0000000000000007E-2</v>
      </c>
      <c r="R223" s="4">
        <v>0.06</v>
      </c>
      <c r="S223" s="4"/>
      <c r="T223" s="99"/>
    </row>
    <row r="224" spans="2:20" x14ac:dyDescent="0.3">
      <c r="B224" s="92" t="s">
        <v>396</v>
      </c>
      <c r="C224" s="93">
        <v>0.31010048000000046</v>
      </c>
      <c r="D224" s="93">
        <v>0.41851911225600058</v>
      </c>
      <c r="E224" s="93">
        <v>0.34846351640000028</v>
      </c>
      <c r="F224" s="93">
        <v>0.15762500000000013</v>
      </c>
      <c r="G224" s="93">
        <v>0.38894912000000037</v>
      </c>
      <c r="H224" s="93">
        <v>0.15762500000000013</v>
      </c>
      <c r="I224" s="93">
        <v>0.59605933564068758</v>
      </c>
      <c r="J224" s="93">
        <v>0.84879088681594661</v>
      </c>
      <c r="K224" s="93">
        <v>1.0447264306169934</v>
      </c>
      <c r="L224" s="93">
        <v>1.8490815016433007</v>
      </c>
      <c r="M224" s="96">
        <v>0.12809999999999988</v>
      </c>
      <c r="N224" s="104"/>
      <c r="O224" s="4"/>
      <c r="P224" s="4">
        <v>0.12809999999999999</v>
      </c>
      <c r="Q224" s="4"/>
      <c r="R224" s="4"/>
      <c r="S224" s="4"/>
      <c r="T224" s="99"/>
    </row>
    <row r="225" spans="2:20" x14ac:dyDescent="0.3">
      <c r="B225" s="94" t="s">
        <v>698</v>
      </c>
      <c r="C225" s="95">
        <v>0</v>
      </c>
      <c r="D225" s="95">
        <v>0</v>
      </c>
      <c r="E225" s="95">
        <v>0</v>
      </c>
      <c r="F225" s="95">
        <v>0</v>
      </c>
      <c r="G225" s="95">
        <v>0</v>
      </c>
      <c r="H225" s="95">
        <v>0</v>
      </c>
      <c r="I225" s="95">
        <v>0</v>
      </c>
      <c r="J225" s="95">
        <v>0</v>
      </c>
      <c r="K225" s="95">
        <v>0</v>
      </c>
      <c r="L225" s="95">
        <v>0</v>
      </c>
      <c r="M225" s="97">
        <v>0.10472999999999999</v>
      </c>
      <c r="N225" s="107"/>
      <c r="O225" s="6"/>
      <c r="P225" s="6"/>
      <c r="Q225" s="6"/>
      <c r="R225" s="6"/>
      <c r="S225" s="6">
        <v>0.10473</v>
      </c>
      <c r="T225" s="100"/>
    </row>
    <row r="226" spans="2:20" x14ac:dyDescent="0.3">
      <c r="B226" s="56" t="s">
        <v>696</v>
      </c>
    </row>
    <row r="227" spans="2:20" x14ac:dyDescent="0.3">
      <c r="B227" s="56"/>
    </row>
  </sheetData>
  <sheetProtection algorithmName="SHA-512" hashValue="Tvlz9UuQaHJjbdduL9lPQHDxsPi97tKY8cWNFX3WD4VzgexwVjncVikU+74dhHFOOfQ1CkInaWYjI5fDfvHfDA==" saltValue="vyboO6NoWnD5uZKHJjvVtg==" spinCount="100000" sheet="1" objects="1" scenarios="1"/>
  <phoneticPr fontId="20" type="noConversion"/>
  <pageMargins left="0.7" right="0.7" top="0.75" bottom="0.75" header="0.3" footer="0.3"/>
  <pageSetup orientation="portrait" r:id="rId1"/>
  <ignoredErrors>
    <ignoredError sqref="D5:G5 H5:J5 K5:L5 M5" numberStoredAsText="1"/>
    <ignoredError sqref="T5"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2:T498"/>
  <sheetViews>
    <sheetView zoomScale="85" zoomScaleNormal="85" workbookViewId="0">
      <pane xSplit="2" ySplit="5" topLeftCell="C6" activePane="bottomRight" state="frozen"/>
      <selection activeCell="I367" sqref="I367"/>
      <selection pane="topRight" activeCell="I367" sqref="I367"/>
      <selection pane="bottomLeft" activeCell="I367" sqref="I367"/>
      <selection pane="bottomRight" activeCell="B4" sqref="B4"/>
    </sheetView>
  </sheetViews>
  <sheetFormatPr baseColWidth="10" defaultColWidth="11" defaultRowHeight="14.4" x14ac:dyDescent="0.3"/>
  <cols>
    <col min="1" max="1" width="3.109375" style="2" customWidth="1"/>
    <col min="2" max="2" width="36.6640625" style="2" customWidth="1"/>
    <col min="3" max="3" width="11.44140625" style="2" bestFit="1" customWidth="1"/>
    <col min="4" max="6" width="13.109375" style="2" customWidth="1"/>
    <col min="7" max="11" width="12.5546875" style="2" customWidth="1"/>
    <col min="12" max="12" width="14" style="2" customWidth="1"/>
    <col min="13" max="13" width="13.88671875" style="2" bestFit="1" customWidth="1"/>
    <col min="14" max="20" width="13.77734375" style="2" customWidth="1"/>
    <col min="21" max="16384" width="11" style="2"/>
  </cols>
  <sheetData>
    <row r="2" spans="2:20" ht="18" x14ac:dyDescent="0.35">
      <c r="B2" s="7" t="s">
        <v>708</v>
      </c>
    </row>
    <row r="3" spans="2:20" x14ac:dyDescent="0.3">
      <c r="B3" s="8" t="s">
        <v>702</v>
      </c>
    </row>
    <row r="5" spans="2:20" ht="16.2" x14ac:dyDescent="0.3">
      <c r="B5" s="25" t="s">
        <v>179</v>
      </c>
      <c r="C5" s="26">
        <v>2015</v>
      </c>
      <c r="D5" s="26" t="s">
        <v>205</v>
      </c>
      <c r="E5" s="26" t="s">
        <v>206</v>
      </c>
      <c r="F5" s="26">
        <v>2018</v>
      </c>
      <c r="G5" s="26" t="s">
        <v>207</v>
      </c>
      <c r="H5" s="44" t="s">
        <v>208</v>
      </c>
      <c r="I5" s="44" t="s">
        <v>655</v>
      </c>
      <c r="J5" s="44" t="s">
        <v>666</v>
      </c>
      <c r="K5" s="44" t="s">
        <v>667</v>
      </c>
      <c r="L5" s="26" t="s">
        <v>681</v>
      </c>
      <c r="M5" s="66" t="s">
        <v>695</v>
      </c>
      <c r="N5" s="68">
        <v>45658</v>
      </c>
      <c r="O5" s="83">
        <v>45689</v>
      </c>
      <c r="P5" s="83">
        <v>45717</v>
      </c>
      <c r="Q5" s="83">
        <v>45748</v>
      </c>
      <c r="R5" s="83">
        <v>45778</v>
      </c>
      <c r="S5" s="83">
        <v>45809</v>
      </c>
      <c r="T5" s="98" t="s">
        <v>712</v>
      </c>
    </row>
    <row r="6" spans="2:20" x14ac:dyDescent="0.3">
      <c r="B6" s="27" t="s">
        <v>573</v>
      </c>
      <c r="C6" s="40">
        <f>+((C7*'III. Aportantes'!C7)+('III. Aportantes'!C20*'II. Remuneración Imponible'!C20)+('II. Remuneración Imponible'!C23*'III. Aportantes'!C23)+('III. Aportantes'!C40*'II. Remuneración Imponible'!C40)+('II. Remuneración Imponible'!C46*'III. Aportantes'!C46)+('III. Aportantes'!C55*'II. Remuneración Imponible'!C55)+('II. Remuneración Imponible'!C71*'III. Aportantes'!C71)+('III. Aportantes'!C74*'II. Remuneración Imponible'!C74)+('II. Remuneración Imponible'!C88*'III. Aportantes'!C88)+('III. Aportantes'!C107*'II. Remuneración Imponible'!C107)+('II. Remuneración Imponible'!C109*'III. Aportantes'!C109)+('III. Aportantes'!C111*'II. Remuneración Imponible'!C111)+('II. Remuneración Imponible'!C119*'III. Aportantes'!C119)+('III. Aportantes'!C142*'II. Remuneración Imponible'!C142)+('II. Remuneración Imponible'!C166*'III. Aportantes'!C166)+('III. Aportantes'!C175*'II. Remuneración Imponible'!C175)+('II. Remuneración Imponible'!C178*'III. Aportantes'!C178)+('III. Aportantes'!C196*'II. Remuneración Imponible'!C196)+('II. Remuneración Imponible'!C203*'III. Aportantes'!C203)+('III. Aportantes'!C213*'II. Remuneración Imponible'!C213)+('II. Remuneración Imponible'!C245*'III. Aportantes'!C245)+('III. Aportantes'!C258*'II. Remuneración Imponible'!C258)+('II. Remuneración Imponible'!C260*'III. Aportantes'!C260)+('III. Aportantes'!C274*'II. Remuneración Imponible'!C274)+('II. Remuneración Imponible'!C280*'III. Aportantes'!C280)+('III. Aportantes'!C287*'II. Remuneración Imponible'!C287))/'III. Aportantes'!C6</f>
        <v>16892.985652790092</v>
      </c>
      <c r="D6" s="40">
        <f>+((D7*'III. Aportantes'!D7)+('III. Aportantes'!D20*'II. Remuneración Imponible'!D20)+('II. Remuneración Imponible'!D23*'III. Aportantes'!D23)+('III. Aportantes'!D40*'II. Remuneración Imponible'!D40)+('II. Remuneración Imponible'!D46*'III. Aportantes'!D46)+('III. Aportantes'!D55*'II. Remuneración Imponible'!D55)+('II. Remuneración Imponible'!D71*'III. Aportantes'!D71)+('III. Aportantes'!D74*'II. Remuneración Imponible'!D74)+('II. Remuneración Imponible'!D88*'III. Aportantes'!D88)+('III. Aportantes'!D107*'II. Remuneración Imponible'!D107)+('II. Remuneración Imponible'!D109*'III. Aportantes'!D109)+('III. Aportantes'!D111*'II. Remuneración Imponible'!D111)+('II. Remuneración Imponible'!D119*'III. Aportantes'!D119)+('III. Aportantes'!D142*'II. Remuneración Imponible'!D142)+('II. Remuneración Imponible'!D166*'III. Aportantes'!D166)+('III. Aportantes'!D175*'II. Remuneración Imponible'!D175)+('II. Remuneración Imponible'!D178*'III. Aportantes'!D178)+('III. Aportantes'!D196*'II. Remuneración Imponible'!D196)+('II. Remuneración Imponible'!D203*'III. Aportantes'!D203)+('III. Aportantes'!D213*'II. Remuneración Imponible'!D213)+('II. Remuneración Imponible'!D245*'III. Aportantes'!D245)+('III. Aportantes'!D258*'II. Remuneración Imponible'!D258)+('II. Remuneración Imponible'!D260*'III. Aportantes'!D260)+('III. Aportantes'!D274*'II. Remuneración Imponible'!D274)+('II. Remuneración Imponible'!D280*'III. Aportantes'!D280)+('III. Aportantes'!D287*'II. Remuneración Imponible'!D287))/'III. Aportantes'!D6</f>
        <v>22849.979735201505</v>
      </c>
      <c r="E6" s="40">
        <f>+((E7*'III. Aportantes'!E7)+('III. Aportantes'!E20*'II. Remuneración Imponible'!E20)+('II. Remuneración Imponible'!E23*'III. Aportantes'!E23)+('III. Aportantes'!E40*'II. Remuneración Imponible'!E40)+('II. Remuneración Imponible'!E46*'III. Aportantes'!E46)+('III. Aportantes'!E55*'II. Remuneración Imponible'!E55)+('II. Remuneración Imponible'!E71*'III. Aportantes'!E71)+('III. Aportantes'!E74*'II. Remuneración Imponible'!E74)+('II. Remuneración Imponible'!E88*'III. Aportantes'!E88)+('III. Aportantes'!E107*'II. Remuneración Imponible'!E107)+('II. Remuneración Imponible'!E109*'III. Aportantes'!E109)+('III. Aportantes'!E111*'II. Remuneración Imponible'!E111)+('II. Remuneración Imponible'!E119*'III. Aportantes'!E119)+('III. Aportantes'!E142*'II. Remuneración Imponible'!E142)+('II. Remuneración Imponible'!E166*'III. Aportantes'!E166)+('III. Aportantes'!E175*'II. Remuneración Imponible'!E175)+('II. Remuneración Imponible'!E178*'III. Aportantes'!E178)+('III. Aportantes'!E196*'II. Remuneración Imponible'!E196)+('II. Remuneración Imponible'!E203*'III. Aportantes'!E203)+('III. Aportantes'!E213*'II. Remuneración Imponible'!E213)+('II. Remuneración Imponible'!E245*'III. Aportantes'!E245)+('III. Aportantes'!E258*'II. Remuneración Imponible'!E258)+('II. Remuneración Imponible'!E260*'III. Aportantes'!E260)+('III. Aportantes'!E274*'II. Remuneración Imponible'!E274)+('II. Remuneración Imponible'!E280*'III. Aportantes'!E280)+('III. Aportantes'!E287*'II. Remuneración Imponible'!E287))/'III. Aportantes'!E6</f>
        <v>30082.09396535276</v>
      </c>
      <c r="F6" s="40">
        <f>+((F7*'III. Aportantes'!F7)+('III. Aportantes'!F20*'II. Remuneración Imponible'!F20)+('II. Remuneración Imponible'!F23*'III. Aportantes'!F23)+('III. Aportantes'!F40*'II. Remuneración Imponible'!F40)+('II. Remuneración Imponible'!F46*'III. Aportantes'!F46)+('III. Aportantes'!F55*'II. Remuneración Imponible'!F55)+('II. Remuneración Imponible'!F71*'III. Aportantes'!F71)+('III. Aportantes'!F74*'II. Remuneración Imponible'!F74)+('II. Remuneración Imponible'!F88*'III. Aportantes'!F88)+('III. Aportantes'!F107*'II. Remuneración Imponible'!F107)+('II. Remuneración Imponible'!F109*'III. Aportantes'!F109)+('III. Aportantes'!F111*'II. Remuneración Imponible'!F111)+('II. Remuneración Imponible'!F119*'III. Aportantes'!F119)+('III. Aportantes'!F142*'II. Remuneración Imponible'!F142)+('II. Remuneración Imponible'!F166*'III. Aportantes'!F166)+('III. Aportantes'!F175*'II. Remuneración Imponible'!F175)+('II. Remuneración Imponible'!F178*'III. Aportantes'!F178)+('III. Aportantes'!F196*'II. Remuneración Imponible'!F196)+('II. Remuneración Imponible'!F203*'III. Aportantes'!F203)+('III. Aportantes'!F213*'II. Remuneración Imponible'!F213)+('II. Remuneración Imponible'!F245*'III. Aportantes'!F245)+('III. Aportantes'!F258*'II. Remuneración Imponible'!F258)+('II. Remuneración Imponible'!F260*'III. Aportantes'!F260)+('III. Aportantes'!F274*'II. Remuneración Imponible'!F274)+('II. Remuneración Imponible'!F280*'III. Aportantes'!F280)+('III. Aportantes'!F287*'II. Remuneración Imponible'!F287))/'III. Aportantes'!F6</f>
        <v>39247.81774760595</v>
      </c>
      <c r="G6" s="40">
        <f>+((G7*'III. Aportantes'!G7)+('III. Aportantes'!G20*'II. Remuneración Imponible'!G20)+('II. Remuneración Imponible'!G23*'III. Aportantes'!G23)+('III. Aportantes'!G40*'II. Remuneración Imponible'!G40)+('II. Remuneración Imponible'!G46*'III. Aportantes'!G46)+('III. Aportantes'!G55*'II. Remuneración Imponible'!G55)+('II. Remuneración Imponible'!G71*'III. Aportantes'!G71)+('III. Aportantes'!G74*'II. Remuneración Imponible'!G74)+('II. Remuneración Imponible'!G88*'III. Aportantes'!G88)+('III. Aportantes'!G107*'II. Remuneración Imponible'!G107)+('II. Remuneración Imponible'!G109*'III. Aportantes'!G109)+('III. Aportantes'!G111*'II. Remuneración Imponible'!G111)+('II. Remuneración Imponible'!G119*'III. Aportantes'!G119)+('III. Aportantes'!G142*'II. Remuneración Imponible'!G142)+('II. Remuneración Imponible'!G166*'III. Aportantes'!G166)+('III. Aportantes'!G175*'II. Remuneración Imponible'!G175)+('II. Remuneración Imponible'!G178*'III. Aportantes'!G178)+('III. Aportantes'!G196*'II. Remuneración Imponible'!G196)+('II. Remuneración Imponible'!G203*'III. Aportantes'!G203)+('III. Aportantes'!G213*'II. Remuneración Imponible'!G213)+('II. Remuneración Imponible'!G245*'III. Aportantes'!G245)+('III. Aportantes'!G258*'II. Remuneración Imponible'!G258)+('II. Remuneración Imponible'!G260*'III. Aportantes'!G260)+('III. Aportantes'!G274*'II. Remuneración Imponible'!G274)+('II. Remuneración Imponible'!G280*'III. Aportantes'!G280)+('III. Aportantes'!G287*'II. Remuneración Imponible'!G287))/'III. Aportantes'!G6</f>
        <v>56735.156677817722</v>
      </c>
      <c r="H6" s="53">
        <f>+((H7*'III. Aportantes'!H7)+('III. Aportantes'!H20*'II. Remuneración Imponible'!H20)+('II. Remuneración Imponible'!H23*'III. Aportantes'!H23)+('III. Aportantes'!H40*'II. Remuneración Imponible'!H40)+('II. Remuneración Imponible'!H46*'III. Aportantes'!H46)+('III. Aportantes'!H55*'II. Remuneración Imponible'!H55)+('II. Remuneración Imponible'!H71*'III. Aportantes'!H71)+('III. Aportantes'!H74*'II. Remuneración Imponible'!H74)+('II. Remuneración Imponible'!H88*'III. Aportantes'!H88)+('III. Aportantes'!H107*'II. Remuneración Imponible'!H107)+('II. Remuneración Imponible'!H109*'III. Aportantes'!H109)+('III. Aportantes'!H111*'II. Remuneración Imponible'!H111)+('II. Remuneración Imponible'!H119*'III. Aportantes'!H119)+('III. Aportantes'!H142*'II. Remuneración Imponible'!H142)+('II. Remuneración Imponible'!H166*'III. Aportantes'!H166)+('III. Aportantes'!H175*'II. Remuneración Imponible'!H175)+('II. Remuneración Imponible'!H178*'III. Aportantes'!H178)+('III. Aportantes'!H196*'II. Remuneración Imponible'!H196)+('II. Remuneración Imponible'!H203*'III. Aportantes'!H203)+('III. Aportantes'!H213*'II. Remuneración Imponible'!H213)+('II. Remuneración Imponible'!H245*'III. Aportantes'!H245)+('III. Aportantes'!H258*'II. Remuneración Imponible'!H258)+('II. Remuneración Imponible'!H260*'III. Aportantes'!H260)+('III. Aportantes'!H274*'II. Remuneración Imponible'!H274)+('II. Remuneración Imponible'!H280*'III. Aportantes'!H280)+('III. Aportantes'!H287*'II. Remuneración Imponible'!H287))/'III. Aportantes'!H6</f>
        <v>63226.442942498121</v>
      </c>
      <c r="I6" s="53">
        <f>+((I7*'III. Aportantes'!I7)+('III. Aportantes'!I20*'II. Remuneración Imponible'!I20)+('II. Remuneración Imponible'!I23*'III. Aportantes'!I23)+('III. Aportantes'!I40*'II. Remuneración Imponible'!I40)+('II. Remuneración Imponible'!I46*'III. Aportantes'!I46)+('III. Aportantes'!I55*'II. Remuneración Imponible'!I55)+('II. Remuneración Imponible'!I71*'III. Aportantes'!I71)+('III. Aportantes'!I74*'II. Remuneración Imponible'!I74)+('II. Remuneración Imponible'!I88*'III. Aportantes'!I88)+('III. Aportantes'!I107*'II. Remuneración Imponible'!I107)+('II. Remuneración Imponible'!I109*'III. Aportantes'!I109)+('III. Aportantes'!I111*'II. Remuneración Imponible'!I111)+('II. Remuneración Imponible'!I119*'III. Aportantes'!I119)+('III. Aportantes'!I142*'II. Remuneración Imponible'!I142)+('II. Remuneración Imponible'!I166*'III. Aportantes'!I166)+('III. Aportantes'!I175*'II. Remuneración Imponible'!I175)+('II. Remuneración Imponible'!I178*'III. Aportantes'!I178)+('III. Aportantes'!I196*'II. Remuneración Imponible'!I196)+('II. Remuneración Imponible'!I203*'III. Aportantes'!I203)+('III. Aportantes'!I213*'II. Remuneración Imponible'!I213)+('II. Remuneración Imponible'!I245*'III. Aportantes'!I245)+('III. Aportantes'!I258*'II. Remuneración Imponible'!I258)+('II. Remuneración Imponible'!I260*'III. Aportantes'!I260)+('III. Aportantes'!I274*'II. Remuneración Imponible'!I274)+('II. Remuneración Imponible'!I280*'III. Aportantes'!I280)+('III. Aportantes'!I287*'II. Remuneración Imponible'!I287))/'III. Aportantes'!I6</f>
        <v>88388.899186598166</v>
      </c>
      <c r="J6" s="53">
        <f>+((J7*'III. Aportantes'!J7)+('III. Aportantes'!J20*'II. Remuneración Imponible'!J20)+('II. Remuneración Imponible'!J23*'III. Aportantes'!J23)+('III. Aportantes'!J40*'II. Remuneración Imponible'!J40)+('II. Remuneración Imponible'!J46*'III. Aportantes'!J46)+('III. Aportantes'!J55*'II. Remuneración Imponible'!J55)+('II. Remuneración Imponible'!J71*'III. Aportantes'!J71)+('III. Aportantes'!J74*'II. Remuneración Imponible'!J74)+('II. Remuneración Imponible'!J88*'III. Aportantes'!J88)+('III. Aportantes'!J107*'II. Remuneración Imponible'!J107)+('II. Remuneración Imponible'!J109*'III. Aportantes'!J109)+('III. Aportantes'!J111*'II. Remuneración Imponible'!J111)+('II. Remuneración Imponible'!J119*'III. Aportantes'!J119)+('III. Aportantes'!J142*'II. Remuneración Imponible'!J142)+('II. Remuneración Imponible'!J166*'III. Aportantes'!J166)+('III. Aportantes'!J175*'II. Remuneración Imponible'!J175)+('II. Remuneración Imponible'!J178*'III. Aportantes'!J178)+('III. Aportantes'!J196*'II. Remuneración Imponible'!J196)+('II. Remuneración Imponible'!J203*'III. Aportantes'!J203)+('III. Aportantes'!J213*'II. Remuneración Imponible'!J213)+('II. Remuneración Imponible'!J245*'III. Aportantes'!J245)+('III. Aportantes'!J258*'II. Remuneración Imponible'!J258)+('II. Remuneración Imponible'!J260*'III. Aportantes'!J260)+('III. Aportantes'!J274*'II. Remuneración Imponible'!J274)+('II. Remuneración Imponible'!J280*'III. Aportantes'!J280)+('III. Aportantes'!J287*'II. Remuneración Imponible'!J287))/'III. Aportantes'!J6</f>
        <v>154371.12831780929</v>
      </c>
      <c r="K6" s="53">
        <f>+((K7*'III. Aportantes'!K7)+('III. Aportantes'!K20*'II. Remuneración Imponible'!K20)+('II. Remuneración Imponible'!K23*'III. Aportantes'!K23)+('III. Aportantes'!K40*'II. Remuneración Imponible'!K40)+('II. Remuneración Imponible'!K46*'III. Aportantes'!K46)+('III. Aportantes'!K55*'II. Remuneración Imponible'!K55)+('II. Remuneración Imponible'!K71*'III. Aportantes'!K71)+('III. Aportantes'!K74*'II. Remuneración Imponible'!K74)+('II. Remuneración Imponible'!K88*'III. Aportantes'!K88)+('III. Aportantes'!K107*'II. Remuneración Imponible'!K107)+('II. Remuneración Imponible'!K109*'III. Aportantes'!K109)+('III. Aportantes'!K111*'II. Remuneración Imponible'!K111)+('II. Remuneración Imponible'!K119*'III. Aportantes'!K119)+('III. Aportantes'!K142*'II. Remuneración Imponible'!K142)+('II. Remuneración Imponible'!K166*'III. Aportantes'!K166)+('III. Aportantes'!K175*'II. Remuneración Imponible'!K175)+('II. Remuneración Imponible'!K178*'III. Aportantes'!K178)+('III. Aportantes'!K196*'II. Remuneración Imponible'!K196)+('II. Remuneración Imponible'!K203*'III. Aportantes'!K203)+('III. Aportantes'!K213*'II. Remuneración Imponible'!K213)+('II. Remuneración Imponible'!K245*'III. Aportantes'!K245)+('III. Aportantes'!K258*'II. Remuneración Imponible'!K258)+('II. Remuneración Imponible'!K260*'III. Aportantes'!K260)+('III. Aportantes'!K274*'II. Remuneración Imponible'!K274)+('II. Remuneración Imponible'!K280*'III. Aportantes'!K280)+('III. Aportantes'!K287*'II. Remuneración Imponible'!K287))/'III. Aportantes'!K6</f>
        <v>343200.83593653917</v>
      </c>
      <c r="L6" s="40">
        <f>+((L7*'III. Aportantes'!L7)+('III. Aportantes'!L20*'II. Remuneración Imponible'!L20)+('II. Remuneración Imponible'!L23*'III. Aportantes'!L23)+('III. Aportantes'!L40*'II. Remuneración Imponible'!L40)+('II. Remuneración Imponible'!L46*'III. Aportantes'!L46)+('III. Aportantes'!L55*'II. Remuneración Imponible'!L55)+('II. Remuneración Imponible'!L71*'III. Aportantes'!L71)+('III. Aportantes'!L74*'II. Remuneración Imponible'!L74)+('II. Remuneración Imponible'!L88*'III. Aportantes'!L88)+('III. Aportantes'!L107*'II. Remuneración Imponible'!L107)+('II. Remuneración Imponible'!L109*'III. Aportantes'!L109)+('III. Aportantes'!L111*'II. Remuneración Imponible'!L111)+('II. Remuneración Imponible'!L119*'III. Aportantes'!L119)+('III. Aportantes'!L142*'II. Remuneración Imponible'!L142)+('II. Remuneración Imponible'!L166*'III. Aportantes'!L166)+('III. Aportantes'!L175*'II. Remuneración Imponible'!L175)+('II. Remuneración Imponible'!L178*'III. Aportantes'!L178)+('III. Aportantes'!L196*'II. Remuneración Imponible'!L196)+('II. Remuneración Imponible'!L203*'III. Aportantes'!L203)+('III. Aportantes'!L213*'II. Remuneración Imponible'!L213)+('II. Remuneración Imponible'!L245*'III. Aportantes'!L245)+('III. Aportantes'!L258*'II. Remuneración Imponible'!L258)+('II. Remuneración Imponible'!L260*'III. Aportantes'!L260)+('III. Aportantes'!L274*'II. Remuneración Imponible'!L274)+('II. Remuneración Imponible'!L280*'III. Aportantes'!L280)+('III. Aportantes'!L287*'II. Remuneración Imponible'!L287))/'III. Aportantes'!L6</f>
        <v>1081752.1910880548</v>
      </c>
      <c r="M6" s="40">
        <f>+((M7*'III. Aportantes'!M7)+('III. Aportantes'!M20*'II. Remuneración Imponible'!M20)+('II. Remuneración Imponible'!M23*'III. Aportantes'!M23)+('III. Aportantes'!M40*'II. Remuneración Imponible'!M40)+('II. Remuneración Imponible'!M46*'III. Aportantes'!M46)+('III. Aportantes'!M55*'II. Remuneración Imponible'!M55)+('II. Remuneración Imponible'!M71*'III. Aportantes'!M71)+('III. Aportantes'!M74*'II. Remuneración Imponible'!M74)+('II. Remuneración Imponible'!M88*'III. Aportantes'!M88)+('III. Aportantes'!M107*'II. Remuneración Imponible'!M107)+('II. Remuneración Imponible'!M109*'III. Aportantes'!M109)+('III. Aportantes'!M111*'II. Remuneración Imponible'!M111)+('II. Remuneración Imponible'!M119*'III. Aportantes'!M119)+('III. Aportantes'!M142*'II. Remuneración Imponible'!M142)+('II. Remuneración Imponible'!M166*'III. Aportantes'!M166)+('III. Aportantes'!M175*'II. Remuneración Imponible'!M175)+('II. Remuneración Imponible'!M178*'III. Aportantes'!M178)+('III. Aportantes'!M196*'II. Remuneración Imponible'!M196)+('II. Remuneración Imponible'!M203*'III. Aportantes'!M203)+('III. Aportantes'!M213*'II. Remuneración Imponible'!M213)+('II. Remuneración Imponible'!M245*'III. Aportantes'!M245)+('III. Aportantes'!M258*'II. Remuneración Imponible'!M258)+('II. Remuneración Imponible'!M260*'III. Aportantes'!M260)+('III. Aportantes'!M274*'II. Remuneración Imponible'!M274)+('II. Remuneración Imponible'!M280*'III. Aportantes'!M280)+('III. Aportantes'!M287*'II. Remuneración Imponible'!M287))/'III. Aportantes'!M6</f>
        <v>1647589.6838062187</v>
      </c>
      <c r="N6" s="70">
        <f>+((N7*'III. Aportantes'!N7)+('III. Aportantes'!N20*'II. Remuneración Imponible'!N20)+('II. Remuneración Imponible'!N23*'III. Aportantes'!N23)+('III. Aportantes'!N40*'II. Remuneración Imponible'!N40)+('II. Remuneración Imponible'!N46*'III. Aportantes'!N46)+('III. Aportantes'!N55*'II. Remuneración Imponible'!N55)+('II. Remuneración Imponible'!N71*'III. Aportantes'!N71)+('III. Aportantes'!N74*'II. Remuneración Imponible'!N74)+('II. Remuneración Imponible'!N88*'III. Aportantes'!N88)+('III. Aportantes'!N107*'II. Remuneración Imponible'!N107)+('II. Remuneración Imponible'!N109*'III. Aportantes'!N109)+('III. Aportantes'!N111*'II. Remuneración Imponible'!N111)+('II. Remuneración Imponible'!N119*'III. Aportantes'!N119)+('III. Aportantes'!N142*'II. Remuneración Imponible'!N142)+('II. Remuneración Imponible'!N166*'III. Aportantes'!N166)+('III. Aportantes'!N175*'II. Remuneración Imponible'!N175)+('II. Remuneración Imponible'!N178*'III. Aportantes'!N178)+('III. Aportantes'!N196*'II. Remuneración Imponible'!N196)+('II. Remuneración Imponible'!N203*'III. Aportantes'!N203)+('III. Aportantes'!N213*'II. Remuneración Imponible'!N213)+('II. Remuneración Imponible'!N245*'III. Aportantes'!N245)+('III. Aportantes'!N258*'II. Remuneración Imponible'!N258)+('II. Remuneración Imponible'!N260*'III. Aportantes'!N260)+('III. Aportantes'!N274*'II. Remuneración Imponible'!N274)+('II. Remuneración Imponible'!N280*'III. Aportantes'!N280)+('III. Aportantes'!N287*'II. Remuneración Imponible'!N287))/'III. Aportantes'!N6</f>
        <v>1496174.9815658838</v>
      </c>
      <c r="O6" s="110">
        <f>+((O7*'III. Aportantes'!O7)+('III. Aportantes'!O20*'II. Remuneración Imponible'!O20)+('II. Remuneración Imponible'!O23*'III. Aportantes'!O23)+('III. Aportantes'!O40*'II. Remuneración Imponible'!O40)+('II. Remuneración Imponible'!O46*'III. Aportantes'!O46)+('III. Aportantes'!O55*'II. Remuneración Imponible'!O55)+('II. Remuneración Imponible'!O71*'III. Aportantes'!O71)+('III. Aportantes'!O74*'II. Remuneración Imponible'!O74)+('II. Remuneración Imponible'!O88*'III. Aportantes'!O88)+('III. Aportantes'!O107*'II. Remuneración Imponible'!O107)+('II. Remuneración Imponible'!O109*'III. Aportantes'!O109)+('III. Aportantes'!O111*'II. Remuneración Imponible'!O111)+('II. Remuneración Imponible'!O119*'III. Aportantes'!O119)+('III. Aportantes'!O142*'II. Remuneración Imponible'!O142)+('II. Remuneración Imponible'!O166*'III. Aportantes'!O166)+('III. Aportantes'!O175*'II. Remuneración Imponible'!O175)+('II. Remuneración Imponible'!O178*'III. Aportantes'!O178)+('III. Aportantes'!O196*'II. Remuneración Imponible'!O196)+('II. Remuneración Imponible'!O203*'III. Aportantes'!O203)+('III. Aportantes'!O213*'II. Remuneración Imponible'!O213)+('II. Remuneración Imponible'!O245*'III. Aportantes'!O245)+('III. Aportantes'!O258*'II. Remuneración Imponible'!O258)+('II. Remuneración Imponible'!O260*'III. Aportantes'!O260)+('III. Aportantes'!O274*'II. Remuneración Imponible'!O274)+('II. Remuneración Imponible'!O280*'III. Aportantes'!O280)+('III. Aportantes'!O287*'II. Remuneración Imponible'!O287))/'III. Aportantes'!O6</f>
        <v>1557213.5270920317</v>
      </c>
      <c r="P6" s="110">
        <f>+((P7*'III. Aportantes'!P7)+('III. Aportantes'!P20*'II. Remuneración Imponible'!P20)+('II. Remuneración Imponible'!P23*'III. Aportantes'!P23)+('III. Aportantes'!P40*'II. Remuneración Imponible'!P40)+('II. Remuneración Imponible'!P46*'III. Aportantes'!P46)+('III. Aportantes'!P55*'II. Remuneración Imponible'!P55)+('II. Remuneración Imponible'!P71*'III. Aportantes'!P71)+('III. Aportantes'!P74*'II. Remuneración Imponible'!P74)+('II. Remuneración Imponible'!P88*'III. Aportantes'!P88)+('III. Aportantes'!P107*'II. Remuneración Imponible'!P107)+('II. Remuneración Imponible'!P109*'III. Aportantes'!P109)+('III. Aportantes'!P111*'II. Remuneración Imponible'!P111)+('II. Remuneración Imponible'!P119*'III. Aportantes'!P119)+('III. Aportantes'!P142*'II. Remuneración Imponible'!P142)+('II. Remuneración Imponible'!P166*'III. Aportantes'!P166)+('III. Aportantes'!P175*'II. Remuneración Imponible'!P175)+('II. Remuneración Imponible'!P178*'III. Aportantes'!P178)+('III. Aportantes'!P196*'II. Remuneración Imponible'!P196)+('II. Remuneración Imponible'!P203*'III. Aportantes'!P203)+('III. Aportantes'!P213*'II. Remuneración Imponible'!P213)+('II. Remuneración Imponible'!P245*'III. Aportantes'!P245)+('III. Aportantes'!P258*'II. Remuneración Imponible'!P258)+('II. Remuneración Imponible'!P260*'III. Aportantes'!P260)+('III. Aportantes'!P274*'II. Remuneración Imponible'!P274)+('II. Remuneración Imponible'!P280*'III. Aportantes'!P280)+('III. Aportantes'!P287*'II. Remuneración Imponible'!P287))/'III. Aportantes'!P6</f>
        <v>1630322.1637973322</v>
      </c>
      <c r="Q6" s="110">
        <f>+((Q7*'III. Aportantes'!Q7)+('III. Aportantes'!Q20*'II. Remuneración Imponible'!Q20)+('II. Remuneración Imponible'!Q23*'III. Aportantes'!Q23)+('III. Aportantes'!Q40*'II. Remuneración Imponible'!Q40)+('II. Remuneración Imponible'!Q46*'III. Aportantes'!Q46)+('III. Aportantes'!Q55*'II. Remuneración Imponible'!Q55)+('II. Remuneración Imponible'!Q71*'III. Aportantes'!Q71)+('III. Aportantes'!Q74*'II. Remuneración Imponible'!Q74)+('II. Remuneración Imponible'!Q88*'III. Aportantes'!Q88)+('III. Aportantes'!Q107*'II. Remuneración Imponible'!Q107)+('II. Remuneración Imponible'!Q109*'III. Aportantes'!Q109)+('III. Aportantes'!Q111*'II. Remuneración Imponible'!Q111)+('II. Remuneración Imponible'!Q119*'III. Aportantes'!Q119)+('III. Aportantes'!Q142*'II. Remuneración Imponible'!Q142)+('II. Remuneración Imponible'!Q166*'III. Aportantes'!Q166)+('III. Aportantes'!Q175*'II. Remuneración Imponible'!Q175)+('II. Remuneración Imponible'!Q178*'III. Aportantes'!Q178)+('III. Aportantes'!Q196*'II. Remuneración Imponible'!Q196)+('II. Remuneración Imponible'!Q203*'III. Aportantes'!Q203)+('III. Aportantes'!Q213*'II. Remuneración Imponible'!Q213)+('II. Remuneración Imponible'!Q245*'III. Aportantes'!Q245)+('III. Aportantes'!Q258*'II. Remuneración Imponible'!Q258)+('II. Remuneración Imponible'!Q260*'III. Aportantes'!Q260)+('III. Aportantes'!Q274*'II. Remuneración Imponible'!Q274)+('II. Remuneración Imponible'!Q280*'III. Aportantes'!Q280)+('III. Aportantes'!Q287*'II. Remuneración Imponible'!Q287))/'III. Aportantes'!Q6</f>
        <v>1673232.1044450996</v>
      </c>
      <c r="R6" s="110">
        <f>+((R7*'III. Aportantes'!R7)+('III. Aportantes'!R20*'II. Remuneración Imponible'!R20)+('II. Remuneración Imponible'!R23*'III. Aportantes'!R23)+('III. Aportantes'!R40*'II. Remuneración Imponible'!R40)+('II. Remuneración Imponible'!R46*'III. Aportantes'!R46)+('III. Aportantes'!R55*'II. Remuneración Imponible'!R55)+('II. Remuneración Imponible'!R71*'III. Aportantes'!R71)+('III. Aportantes'!R74*'II. Remuneración Imponible'!R74)+('II. Remuneración Imponible'!R88*'III. Aportantes'!R88)+('III. Aportantes'!R107*'II. Remuneración Imponible'!R107)+('II. Remuneración Imponible'!R109*'III. Aportantes'!R109)+('III. Aportantes'!R111*'II. Remuneración Imponible'!R111)+('II. Remuneración Imponible'!R119*'III. Aportantes'!R119)+('III. Aportantes'!R142*'II. Remuneración Imponible'!R142)+('II. Remuneración Imponible'!R166*'III. Aportantes'!R166)+('III. Aportantes'!R175*'II. Remuneración Imponible'!R175)+('II. Remuneración Imponible'!R178*'III. Aportantes'!R178)+('III. Aportantes'!R196*'II. Remuneración Imponible'!R196)+('II. Remuneración Imponible'!R203*'III. Aportantes'!R203)+('III. Aportantes'!R213*'II. Remuneración Imponible'!R213)+('II. Remuneración Imponible'!R245*'III. Aportantes'!R245)+('III. Aportantes'!R258*'II. Remuneración Imponible'!R258)+('II. Remuneración Imponible'!R260*'III. Aportantes'!R260)+('III. Aportantes'!R274*'II. Remuneración Imponible'!R274)+('II. Remuneración Imponible'!R280*'III. Aportantes'!R280)+('III. Aportantes'!R287*'II. Remuneración Imponible'!R287))/'III. Aportantes'!R6</f>
        <v>1696548.3720937662</v>
      </c>
      <c r="S6" s="110">
        <f>+((S7*'III. Aportantes'!S7)+('III. Aportantes'!S20*'II. Remuneración Imponible'!S20)+('II. Remuneración Imponible'!S23*'III. Aportantes'!S23)+('III. Aportantes'!S40*'II. Remuneración Imponible'!S40)+('II. Remuneración Imponible'!S46*'III. Aportantes'!S46)+('III. Aportantes'!S55*'II. Remuneración Imponible'!S55)+('II. Remuneración Imponible'!S71*'III. Aportantes'!S71)+('III. Aportantes'!S74*'II. Remuneración Imponible'!S74)+('II. Remuneración Imponible'!S88*'III. Aportantes'!S88)+('III. Aportantes'!S107*'II. Remuneración Imponible'!S107)+('II. Remuneración Imponible'!S109*'III. Aportantes'!S109)+('III. Aportantes'!S111*'II. Remuneración Imponible'!S111)+('II. Remuneración Imponible'!S119*'III. Aportantes'!S119)+('III. Aportantes'!S142*'II. Remuneración Imponible'!S142)+('II. Remuneración Imponible'!S166*'III. Aportantes'!S166)+('III. Aportantes'!S175*'II. Remuneración Imponible'!S175)+('II. Remuneración Imponible'!S178*'III. Aportantes'!S178)+('III. Aportantes'!S196*'II. Remuneración Imponible'!S196)+('II. Remuneración Imponible'!S203*'III. Aportantes'!S203)+('III. Aportantes'!S213*'II. Remuneración Imponible'!S213)+('II. Remuneración Imponible'!S245*'III. Aportantes'!S245)+('III. Aportantes'!S258*'II. Remuneración Imponible'!S258)+('II. Remuneración Imponible'!S260*'III. Aportantes'!S260)+('III. Aportantes'!S274*'II. Remuneración Imponible'!S274)+('II. Remuneración Imponible'!S280*'III. Aportantes'!S280)+('III. Aportantes'!S287*'II. Remuneración Imponible'!S287))/'III. Aportantes'!S6</f>
        <v>1717174.5391350163</v>
      </c>
      <c r="T6" s="110">
        <f>+((T7*'III. Aportantes'!T7)+('III. Aportantes'!T20*'II. Remuneración Imponible'!T20)+('II. Remuneración Imponible'!T23*'III. Aportantes'!T23)+('III. Aportantes'!T40*'II. Remuneración Imponible'!T40)+('II. Remuneración Imponible'!T46*'III. Aportantes'!T46)+('III. Aportantes'!T55*'II. Remuneración Imponible'!T55)+('II. Remuneración Imponible'!T71*'III. Aportantes'!T71)+('III. Aportantes'!T74*'II. Remuneración Imponible'!T74)+('II. Remuneración Imponible'!T88*'III. Aportantes'!T88)+('III. Aportantes'!T107*'II. Remuneración Imponible'!T107)+('II. Remuneración Imponible'!T109*'III. Aportantes'!T109)+('III. Aportantes'!T111*'II. Remuneración Imponible'!T111)+('II. Remuneración Imponible'!T119*'III. Aportantes'!T119)+('III. Aportantes'!T142*'II. Remuneración Imponible'!T142)+('II. Remuneración Imponible'!T166*'III. Aportantes'!T166)+('III. Aportantes'!T175*'II. Remuneración Imponible'!T175)+('II. Remuneración Imponible'!T178*'III. Aportantes'!T178)+('III. Aportantes'!T196*'II. Remuneración Imponible'!T196)+('II. Remuneración Imponible'!T203*'III. Aportantes'!T203)+('III. Aportantes'!T213*'II. Remuneración Imponible'!T213)+('II. Remuneración Imponible'!T245*'III. Aportantes'!T245)+('III. Aportantes'!T258*'II. Remuneración Imponible'!T258)+('II. Remuneración Imponible'!T260*'III. Aportantes'!T260)+('III. Aportantes'!T274*'II. Remuneración Imponible'!T274)+('II. Remuneración Imponible'!T280*'III. Aportantes'!T280)+('III. Aportantes'!T287*'II. Remuneración Imponible'!T287))/'III. Aportantes'!T6</f>
        <v>1767396.5235533472</v>
      </c>
    </row>
    <row r="7" spans="2:20" x14ac:dyDescent="0.3">
      <c r="B7" s="27" t="s">
        <v>180</v>
      </c>
      <c r="C7" s="41">
        <f>+SUMPRODUCT(C8:C19,'III. Aportantes'!C8:C19)/'III. Aportantes'!C7</f>
        <v>8574.4269589157539</v>
      </c>
      <c r="D7" s="41">
        <f>+SUMPRODUCT(D8:D19,'III. Aportantes'!D8:D19)/'III. Aportantes'!D7</f>
        <v>11381.322313431532</v>
      </c>
      <c r="E7" s="41">
        <f>+SUMPRODUCT(E8:E19,'III. Aportantes'!E8:E19)/'III. Aportantes'!E7</f>
        <v>15080.139186052425</v>
      </c>
      <c r="F7" s="41">
        <f>+SUMPRODUCT(F8:F19,'III. Aportantes'!F8:F19)/'III. Aportantes'!F7</f>
        <v>18909.475685527541</v>
      </c>
      <c r="G7" s="41">
        <f>+SUMPRODUCT(G8:G19,'III. Aportantes'!G8:G19)/'III. Aportantes'!G7</f>
        <v>24638.664957606401</v>
      </c>
      <c r="H7" s="54">
        <f>+SUMPRODUCT(H8:H19,'III. Aportantes'!H8:H19)/'III. Aportantes'!H7</f>
        <v>33049.728899220361</v>
      </c>
      <c r="I7" s="54">
        <f>+SUMPRODUCT(I8:I19,'III. Aportantes'!I8:I19)/'III. Aportantes'!I7</f>
        <v>49148.340928416284</v>
      </c>
      <c r="J7" s="54">
        <f>+SUMPRODUCT(J8:J19,'III. Aportantes'!J8:J19)/'III. Aportantes'!J7</f>
        <v>84120.34918921499</v>
      </c>
      <c r="K7" s="54">
        <f>+SUMPRODUCT(K8:K19,'III. Aportantes'!K8:K19)/'III. Aportantes'!K7</f>
        <v>180597.69508151256</v>
      </c>
      <c r="L7" s="41">
        <f>+SUMPRODUCT(L8:L19,'III. Aportantes'!L8:L19)/'III. Aportantes'!L7</f>
        <v>453667.42667209642</v>
      </c>
      <c r="M7" s="41">
        <f>+SUMPRODUCT(M8:M19,'III. Aportantes'!M8:M19)/'III. Aportantes'!M7</f>
        <v>800177.84375326277</v>
      </c>
      <c r="N7" s="78">
        <f>+SUMPRODUCT(N8:N19,'III. Aportantes'!N8:N19)/'III. Aportantes'!N7</f>
        <v>717766.04884773656</v>
      </c>
      <c r="O7" s="111">
        <f>+SUMPRODUCT(O8:O19,'III. Aportantes'!O8:O19)/'III. Aportantes'!O7</f>
        <v>752630.23643181811</v>
      </c>
      <c r="P7" s="111">
        <f>+SUMPRODUCT(P8:P19,'III. Aportantes'!P8:P19)/'III. Aportantes'!P7</f>
        <v>768771.02824008139</v>
      </c>
      <c r="Q7" s="111">
        <f>+SUMPRODUCT(Q8:Q19,'III. Aportantes'!Q8:Q19)/'III. Aportantes'!Q7</f>
        <v>789061.61491769552</v>
      </c>
      <c r="R7" s="111">
        <f>+SUMPRODUCT(R8:R19,'III. Aportantes'!R8:R19)/'III. Aportantes'!R7</f>
        <v>834863.2446585116</v>
      </c>
      <c r="S7" s="111">
        <f>+SUMPRODUCT(S8:S19,'III. Aportantes'!S8:S19)/'III. Aportantes'!S7</f>
        <v>842860.82410677627</v>
      </c>
      <c r="T7" s="111">
        <f>+SUMPRODUCT(T8:T19,'III. Aportantes'!T8:T19)/'III. Aportantes'!T7</f>
        <v>885757.4665615462</v>
      </c>
    </row>
    <row r="8" spans="2:20" x14ac:dyDescent="0.3">
      <c r="B8" s="3" t="s">
        <v>218</v>
      </c>
      <c r="C8" s="21">
        <v>11234.104261820146</v>
      </c>
      <c r="D8" s="21">
        <v>14951.963117921276</v>
      </c>
      <c r="E8" s="21">
        <v>18496.521207166526</v>
      </c>
      <c r="F8" s="21">
        <v>24031.048092714274</v>
      </c>
      <c r="G8" s="21">
        <v>32216.742239738374</v>
      </c>
      <c r="H8" s="43">
        <v>44121.328717149037</v>
      </c>
      <c r="I8" s="43">
        <v>69446.901214760888</v>
      </c>
      <c r="J8" s="43">
        <v>126161.87227783781</v>
      </c>
      <c r="K8" s="43">
        <v>264185.02525579953</v>
      </c>
      <c r="L8" s="21">
        <v>445822.55354285712</v>
      </c>
      <c r="M8" s="65">
        <v>778079.49146666669</v>
      </c>
      <c r="N8" s="79">
        <v>695971.16431372543</v>
      </c>
      <c r="O8" s="112">
        <v>775327.69642384094</v>
      </c>
      <c r="P8" s="112">
        <v>776646.47483443713</v>
      </c>
      <c r="Q8" s="112">
        <v>790847.16293333319</v>
      </c>
      <c r="R8" s="112">
        <v>789716.28175675683</v>
      </c>
      <c r="S8" s="112">
        <v>811423.7158389258</v>
      </c>
      <c r="T8" s="112">
        <v>809084.8664864871</v>
      </c>
    </row>
    <row r="9" spans="2:20" x14ac:dyDescent="0.3">
      <c r="B9" s="3" t="s">
        <v>219</v>
      </c>
      <c r="C9" s="21">
        <v>11495.254554156627</v>
      </c>
      <c r="D9" s="21">
        <v>14591.001071512192</v>
      </c>
      <c r="E9" s="21">
        <v>18544.77974576387</v>
      </c>
      <c r="F9" s="21">
        <v>22951.60547992526</v>
      </c>
      <c r="G9" s="21">
        <v>29429.357874951809</v>
      </c>
      <c r="H9" s="43">
        <v>37518.601586963392</v>
      </c>
      <c r="I9" s="43">
        <v>51880.770240688122</v>
      </c>
      <c r="J9" s="43">
        <v>84851.74562500001</v>
      </c>
      <c r="K9" s="43">
        <v>184341.87930424782</v>
      </c>
      <c r="L9" s="21">
        <v>555558.39031249995</v>
      </c>
      <c r="M9" s="65">
        <v>941939.79665137618</v>
      </c>
      <c r="N9" s="79">
        <v>869900.3296774195</v>
      </c>
      <c r="O9" s="112">
        <v>863261.66870967753</v>
      </c>
      <c r="P9" s="112">
        <v>978726.34322580625</v>
      </c>
      <c r="Q9" s="112">
        <v>967446.77718750003</v>
      </c>
      <c r="R9" s="112">
        <v>953639.35624999995</v>
      </c>
      <c r="S9" s="112">
        <v>970979.63</v>
      </c>
      <c r="T9" s="112">
        <v>989973.74266666663</v>
      </c>
    </row>
    <row r="10" spans="2:20" x14ac:dyDescent="0.3">
      <c r="B10" s="3" t="s">
        <v>220</v>
      </c>
      <c r="C10" s="21">
        <v>10273.75121405511</v>
      </c>
      <c r="D10" s="21">
        <v>12425.803268386242</v>
      </c>
      <c r="E10" s="21">
        <v>17414.985915227964</v>
      </c>
      <c r="F10" s="21">
        <v>22077.241326030238</v>
      </c>
      <c r="G10" s="21">
        <v>28139.861676356591</v>
      </c>
      <c r="H10" s="43">
        <v>42733.191532650875</v>
      </c>
      <c r="I10" s="43">
        <v>62966.175969678676</v>
      </c>
      <c r="J10" s="43">
        <v>104271.7037792749</v>
      </c>
      <c r="K10" s="43">
        <v>219925.42207181235</v>
      </c>
      <c r="L10" s="21">
        <v>718976.10730081308</v>
      </c>
      <c r="M10" s="65">
        <v>1152469.7921874998</v>
      </c>
      <c r="N10" s="79">
        <v>980657.69339999976</v>
      </c>
      <c r="O10" s="112">
        <v>1003008.8419607843</v>
      </c>
      <c r="P10" s="112">
        <v>1037172.315686275</v>
      </c>
      <c r="Q10" s="112">
        <v>1128505.7798039212</v>
      </c>
      <c r="R10" s="112">
        <v>1203069.290588235</v>
      </c>
      <c r="S10" s="112">
        <v>1308149.7271999998</v>
      </c>
      <c r="T10" s="112">
        <v>1422279.7539583333</v>
      </c>
    </row>
    <row r="11" spans="2:20" x14ac:dyDescent="0.3">
      <c r="B11" s="3" t="s">
        <v>407</v>
      </c>
      <c r="C11" s="21">
        <v>6654.4155810420498</v>
      </c>
      <c r="D11" s="21">
        <v>8432.0705459634737</v>
      </c>
      <c r="E11" s="21">
        <v>10659.971124915655</v>
      </c>
      <c r="F11" s="21">
        <v>13308.18439024619</v>
      </c>
      <c r="G11" s="21">
        <v>15375.319506281658</v>
      </c>
      <c r="H11" s="43">
        <v>19403.592871983205</v>
      </c>
      <c r="I11" s="43">
        <v>28381.868994679331</v>
      </c>
      <c r="J11" s="43">
        <v>57720.976409503979</v>
      </c>
      <c r="K11" s="43">
        <v>122159.94266140989</v>
      </c>
      <c r="L11" s="21">
        <v>243250.59052336446</v>
      </c>
      <c r="M11" s="65">
        <v>502508.52134078223</v>
      </c>
      <c r="N11" s="64">
        <v>374692.28148936183</v>
      </c>
      <c r="O11" s="21">
        <v>418916.01511111122</v>
      </c>
      <c r="P11" s="21">
        <v>507615.7874509804</v>
      </c>
      <c r="Q11" s="21">
        <v>513745.38442307716</v>
      </c>
      <c r="R11" s="21">
        <v>511878.28905660385</v>
      </c>
      <c r="S11" s="21">
        <v>581798.03547169839</v>
      </c>
      <c r="T11" s="21">
        <v>576636.53298245627</v>
      </c>
    </row>
    <row r="12" spans="2:20" x14ac:dyDescent="0.3">
      <c r="B12" s="3" t="s">
        <v>221</v>
      </c>
      <c r="C12" s="21">
        <v>6432.1533726165026</v>
      </c>
      <c r="D12" s="21">
        <v>7120.5992713988608</v>
      </c>
      <c r="E12" s="21">
        <v>8356.4704764076196</v>
      </c>
      <c r="F12" s="21">
        <v>9741.8572168344926</v>
      </c>
      <c r="G12" s="21">
        <v>16346.009321349187</v>
      </c>
      <c r="H12" s="43">
        <v>22466.160534346709</v>
      </c>
      <c r="I12" s="43">
        <v>34520.105610909835</v>
      </c>
      <c r="J12" s="43">
        <v>71187.498351449278</v>
      </c>
      <c r="K12" s="43">
        <v>182619.52792735767</v>
      </c>
      <c r="L12" s="21">
        <v>664162.95417177922</v>
      </c>
      <c r="M12" s="65">
        <v>1025827.9840655738</v>
      </c>
      <c r="N12" s="79">
        <v>893769.17</v>
      </c>
      <c r="O12" s="112">
        <v>904048.81377777783</v>
      </c>
      <c r="P12" s="112">
        <v>1092045.3466666664</v>
      </c>
      <c r="Q12" s="112">
        <v>1098745.8444444442</v>
      </c>
      <c r="R12" s="112">
        <v>1098745.8444444442</v>
      </c>
      <c r="S12" s="112">
        <v>966174.92675675696</v>
      </c>
      <c r="T12" s="112">
        <v>1120885.7437209301</v>
      </c>
    </row>
    <row r="13" spans="2:20" x14ac:dyDescent="0.3">
      <c r="B13" s="3" t="s">
        <v>222</v>
      </c>
      <c r="C13" s="21">
        <v>9290.4795286634198</v>
      </c>
      <c r="D13" s="21">
        <v>12005.186634446532</v>
      </c>
      <c r="E13" s="21">
        <v>16050.952198268484</v>
      </c>
      <c r="F13" s="21">
        <v>19858.190241953238</v>
      </c>
      <c r="G13" s="21">
        <v>27364.05263449781</v>
      </c>
      <c r="H13" s="43">
        <v>33179.719279105339</v>
      </c>
      <c r="I13" s="43">
        <v>47433.362884509399</v>
      </c>
      <c r="J13" s="43">
        <v>72018.410038799513</v>
      </c>
      <c r="K13" s="43">
        <v>154404.21376029262</v>
      </c>
      <c r="L13" s="21">
        <v>366671.41653023264</v>
      </c>
      <c r="M13" s="65">
        <v>649988.48185567011</v>
      </c>
      <c r="N13" s="79">
        <v>552424.80352941167</v>
      </c>
      <c r="O13" s="112">
        <v>624903.73916666664</v>
      </c>
      <c r="P13" s="112">
        <v>628058.94202380953</v>
      </c>
      <c r="Q13" s="112">
        <v>634573.02951807249</v>
      </c>
      <c r="R13" s="112">
        <v>692713.45144578291</v>
      </c>
      <c r="S13" s="112">
        <v>692922.6952439025</v>
      </c>
      <c r="T13" s="112">
        <v>729677.58012345666</v>
      </c>
    </row>
    <row r="14" spans="2:20" x14ac:dyDescent="0.3">
      <c r="B14" s="3" t="s">
        <v>223</v>
      </c>
      <c r="C14" s="21">
        <v>10205.153609946881</v>
      </c>
      <c r="D14" s="21">
        <v>15021.366831912424</v>
      </c>
      <c r="E14" s="21">
        <v>18065.417452992871</v>
      </c>
      <c r="F14" s="21">
        <v>24647.459013727421</v>
      </c>
      <c r="G14" s="21">
        <v>32068.208842644541</v>
      </c>
      <c r="H14" s="43">
        <v>42735.044837076493</v>
      </c>
      <c r="I14" s="43">
        <v>60762.790304069291</v>
      </c>
      <c r="J14" s="43">
        <v>100988.62598470172</v>
      </c>
      <c r="K14" s="43">
        <v>229615.08839229553</v>
      </c>
      <c r="L14" s="21">
        <v>507299.28653317393</v>
      </c>
      <c r="M14" s="65">
        <v>947257.96340775548</v>
      </c>
      <c r="N14" s="79">
        <v>937867.40286885248</v>
      </c>
      <c r="O14" s="112">
        <v>929841.56344262254</v>
      </c>
      <c r="P14" s="112">
        <v>937220.91689075588</v>
      </c>
      <c r="Q14" s="112">
        <v>930478.32434426202</v>
      </c>
      <c r="R14" s="112">
        <v>928615.04325203283</v>
      </c>
      <c r="S14" s="112">
        <v>934207.71278688509</v>
      </c>
      <c r="T14" s="112">
        <v>1033185.0992561978</v>
      </c>
    </row>
    <row r="15" spans="2:20" x14ac:dyDescent="0.3">
      <c r="B15" s="3" t="s">
        <v>413</v>
      </c>
      <c r="C15" s="21">
        <v>10108.59571637427</v>
      </c>
      <c r="D15" s="21">
        <v>13492.621287280703</v>
      </c>
      <c r="E15" s="21">
        <v>17598.453094751865</v>
      </c>
      <c r="F15" s="21">
        <v>21455.535673076924</v>
      </c>
      <c r="G15" s="21">
        <v>24557.438185669536</v>
      </c>
      <c r="H15" s="43">
        <v>30175.833768315806</v>
      </c>
      <c r="I15" s="43">
        <v>38775.688222460114</v>
      </c>
      <c r="J15" s="43">
        <v>60298.473721819646</v>
      </c>
      <c r="K15" s="43">
        <v>130914.1222080397</v>
      </c>
      <c r="L15" s="21">
        <v>431308.05648648652</v>
      </c>
      <c r="M15" s="65">
        <v>810244.05004524894</v>
      </c>
      <c r="N15" s="64">
        <v>635080.74967741931</v>
      </c>
      <c r="O15" s="21">
        <v>709973.50193548389</v>
      </c>
      <c r="P15" s="21">
        <v>805364.23161290318</v>
      </c>
      <c r="Q15" s="21">
        <v>869793.36612903222</v>
      </c>
      <c r="R15" s="21">
        <v>869032.12451612914</v>
      </c>
      <c r="S15" s="21">
        <v>868348.05838709674</v>
      </c>
      <c r="T15" s="21">
        <v>902245.20171428565</v>
      </c>
    </row>
    <row r="16" spans="2:20" ht="15" customHeight="1" x14ac:dyDescent="0.3">
      <c r="B16" s="3" t="s">
        <v>224</v>
      </c>
      <c r="C16" s="21">
        <v>8609.9407546301427</v>
      </c>
      <c r="D16" s="21">
        <v>11724.505308760374</v>
      </c>
      <c r="E16" s="21">
        <v>15835.368620735057</v>
      </c>
      <c r="F16" s="21">
        <v>18897.148576831078</v>
      </c>
      <c r="G16" s="21">
        <v>24775.455702150019</v>
      </c>
      <c r="H16" s="43">
        <v>37277.920977474321</v>
      </c>
      <c r="I16" s="43">
        <v>52307.44673215659</v>
      </c>
      <c r="J16" s="43">
        <v>88716.475901740734</v>
      </c>
      <c r="K16" s="43">
        <v>178529.56905208039</v>
      </c>
      <c r="L16" s="21">
        <v>453408.75796401512</v>
      </c>
      <c r="M16" s="65">
        <v>845087.5880422265</v>
      </c>
      <c r="N16" s="79">
        <v>689522.07376470591</v>
      </c>
      <c r="O16" s="112" t="s">
        <v>699</v>
      </c>
      <c r="P16" s="112">
        <v>648683.95072164945</v>
      </c>
      <c r="Q16" s="112">
        <v>687789.36275862076</v>
      </c>
      <c r="R16" s="112">
        <v>1012146.2046428568</v>
      </c>
      <c r="S16" s="112">
        <v>1012604.2753571429</v>
      </c>
      <c r="T16" s="112">
        <v>1057645.2261904764</v>
      </c>
    </row>
    <row r="17" spans="2:20" x14ac:dyDescent="0.3">
      <c r="B17" s="3" t="s">
        <v>225</v>
      </c>
      <c r="C17" s="21">
        <v>6775.7116295308779</v>
      </c>
      <c r="D17" s="21">
        <v>9227.1946210563146</v>
      </c>
      <c r="E17" s="21">
        <v>13808.247450160408</v>
      </c>
      <c r="F17" s="21">
        <v>16763.196187496236</v>
      </c>
      <c r="G17" s="21">
        <v>20643.94468688784</v>
      </c>
      <c r="H17" s="43">
        <v>25526.018243838236</v>
      </c>
      <c r="I17" s="43">
        <v>39900.78277082125</v>
      </c>
      <c r="J17" s="43">
        <v>73776.24083290463</v>
      </c>
      <c r="K17" s="43">
        <v>152553.47877088274</v>
      </c>
      <c r="L17" s="21">
        <v>415457.627331389</v>
      </c>
      <c r="M17" s="65">
        <v>746628.02267969702</v>
      </c>
      <c r="N17" s="79">
        <v>703016.95066079218</v>
      </c>
      <c r="O17" s="112">
        <v>716058.335675676</v>
      </c>
      <c r="P17" s="112">
        <v>730851.55026905832</v>
      </c>
      <c r="Q17" s="112">
        <v>739149.12689497694</v>
      </c>
      <c r="R17" s="112">
        <v>764739.0187336239</v>
      </c>
      <c r="S17" s="112">
        <v>760715.86969957058</v>
      </c>
      <c r="T17" s="112">
        <v>808483.51167381927</v>
      </c>
    </row>
    <row r="18" spans="2:20" x14ac:dyDescent="0.3">
      <c r="B18" s="3" t="s">
        <v>226</v>
      </c>
      <c r="C18" s="21">
        <v>9275.1432003053578</v>
      </c>
      <c r="D18" s="21">
        <v>12346.318931926051</v>
      </c>
      <c r="E18" s="21">
        <v>16678.57474164134</v>
      </c>
      <c r="F18" s="21">
        <v>20572.258487077594</v>
      </c>
      <c r="G18" s="21">
        <v>29614.706848428857</v>
      </c>
      <c r="H18" s="43">
        <v>41586.444395561201</v>
      </c>
      <c r="I18" s="43">
        <v>59121.664361923962</v>
      </c>
      <c r="J18" s="43">
        <v>90044.668055388436</v>
      </c>
      <c r="K18" s="43">
        <v>187189.14412933096</v>
      </c>
      <c r="L18" s="21">
        <v>532958.372791367</v>
      </c>
      <c r="M18" s="65">
        <v>902888.08408839791</v>
      </c>
      <c r="N18" s="79">
        <v>795578.00653846178</v>
      </c>
      <c r="O18" s="112">
        <v>811696.91269230749</v>
      </c>
      <c r="P18" s="112">
        <v>836867.20352941169</v>
      </c>
      <c r="Q18" s="112">
        <v>903719.20725490223</v>
      </c>
      <c r="R18" s="112">
        <v>946643.11038461537</v>
      </c>
      <c r="S18" s="112">
        <v>1005151.7440384616</v>
      </c>
      <c r="T18" s="112">
        <v>1019306.7550000001</v>
      </c>
    </row>
    <row r="19" spans="2:20" x14ac:dyDescent="0.3">
      <c r="B19" s="5" t="s">
        <v>575</v>
      </c>
      <c r="C19" s="22">
        <v>3606.5376735209234</v>
      </c>
      <c r="D19" s="22">
        <v>4766.3826342181228</v>
      </c>
      <c r="E19" s="22">
        <v>5339.9332842524354</v>
      </c>
      <c r="F19" s="22">
        <v>10177.067970163091</v>
      </c>
      <c r="G19" s="22">
        <v>11429.478852014501</v>
      </c>
      <c r="H19" s="55">
        <v>14346.112955925353</v>
      </c>
      <c r="I19" s="55">
        <v>21269.537085397315</v>
      </c>
      <c r="J19" s="55">
        <v>39126.486073766951</v>
      </c>
      <c r="K19" s="43">
        <v>86488.733384047082</v>
      </c>
      <c r="L19" s="21">
        <v>285270.07829662261</v>
      </c>
      <c r="M19" s="65">
        <v>465388.42725663719</v>
      </c>
      <c r="N19" s="79">
        <v>380167.07886363642</v>
      </c>
      <c r="O19" s="112">
        <v>406025.92521739134</v>
      </c>
      <c r="P19" s="112">
        <v>455643.9761224488</v>
      </c>
      <c r="Q19" s="112">
        <v>463630.12938775518</v>
      </c>
      <c r="R19" s="112">
        <v>513018.13800000009</v>
      </c>
      <c r="S19" s="112">
        <v>513348.93439999991</v>
      </c>
      <c r="T19" s="112">
        <v>509791.13764705893</v>
      </c>
    </row>
    <row r="20" spans="2:20" x14ac:dyDescent="0.3">
      <c r="B20" s="27" t="s">
        <v>215</v>
      </c>
      <c r="C20" s="41">
        <f>+SUMPRODUCT(C21:C22,'III. Aportantes'!C21:C22)/'III. Aportantes'!C20</f>
        <v>30512.74842013315</v>
      </c>
      <c r="D20" s="41">
        <f>+SUMPRODUCT(D21:D22,'III. Aportantes'!D21:D22)/'III. Aportantes'!D20</f>
        <v>41286.179823183047</v>
      </c>
      <c r="E20" s="41">
        <f>+SUMPRODUCT(E21:E22,'III. Aportantes'!E21:E22)/'III. Aportantes'!E20</f>
        <v>53982.429784852247</v>
      </c>
      <c r="F20" s="41">
        <f>+SUMPRODUCT(F21:F22,'III. Aportantes'!F21:F22)/'III. Aportantes'!F20</f>
        <v>72362.281963098489</v>
      </c>
      <c r="G20" s="41">
        <f>+SUMPRODUCT(G21:G22,'III. Aportantes'!G21:G22)/'III. Aportantes'!G20</f>
        <v>109879.00797567396</v>
      </c>
      <c r="H20" s="54">
        <f>+SUMPRODUCT(H21:H22,'III. Aportantes'!H21:H22)/'III. Aportantes'!H20</f>
        <v>106942.86711103973</v>
      </c>
      <c r="I20" s="54">
        <f>+SUMPRODUCT(I21:I22,'III. Aportantes'!I21:I22)/'III. Aportantes'!I20</f>
        <v>147416.8581862968</v>
      </c>
      <c r="J20" s="54">
        <f>+SUMPRODUCT(J21:J22,'III. Aportantes'!J21:J22)/'III. Aportantes'!J20</f>
        <v>270221.10978549428</v>
      </c>
      <c r="K20" s="54">
        <f>+SUMPRODUCT(K21:K22,'III. Aportantes'!K21:K22)/'III. Aportantes'!K20</f>
        <v>612857.67464854592</v>
      </c>
      <c r="L20" s="41">
        <f>+SUMPRODUCT(L21:L22,'III. Aportantes'!L21:L22)/'III. Aportantes'!L20</f>
        <v>2071419.8555277947</v>
      </c>
      <c r="M20" s="41">
        <f>+SUMPRODUCT(M21:M22,'III. Aportantes'!M21:M22)/'III. Aportantes'!M20</f>
        <v>2897210.2310784128</v>
      </c>
      <c r="N20" s="78">
        <f>+SUMPRODUCT(N21:N22,'III. Aportantes'!N21:N22)/'III. Aportantes'!N20</f>
        <v>2712250.3450025865</v>
      </c>
      <c r="O20" s="111">
        <f>+SUMPRODUCT(O21:O22,'III. Aportantes'!O21:O22)/'III. Aportantes'!O20</f>
        <v>2821463.6911435663</v>
      </c>
      <c r="P20" s="111">
        <f>+SUMPRODUCT(P21:P22,'III. Aportantes'!P21:P22)/'III. Aportantes'!P20</f>
        <v>2930558.608219895</v>
      </c>
      <c r="Q20" s="111">
        <f>+SUMPRODUCT(Q21:Q22,'III. Aportantes'!Q21:Q22)/'III. Aportantes'!Q20</f>
        <v>2933499.4286092292</v>
      </c>
      <c r="R20" s="111">
        <f>+SUMPRODUCT(R21:R22,'III. Aportantes'!R21:R22)/'III. Aportantes'!R20</f>
        <v>2925130.6731977127</v>
      </c>
      <c r="S20" s="111">
        <f>+SUMPRODUCT(S21:S22,'III. Aportantes'!S21:S22)/'III. Aportantes'!S20</f>
        <v>2923326.7372682514</v>
      </c>
      <c r="T20" s="111">
        <f>+SUMPRODUCT(T21:T22,'III. Aportantes'!T21:T22)/'III. Aportantes'!T20</f>
        <v>3026423.986984509</v>
      </c>
    </row>
    <row r="21" spans="2:20" ht="16.2" x14ac:dyDescent="0.3">
      <c r="B21" s="16" t="s">
        <v>662</v>
      </c>
      <c r="C21" s="23">
        <v>36801.708750603</v>
      </c>
      <c r="D21" s="21">
        <v>50451.703234452587</v>
      </c>
      <c r="E21" s="21">
        <v>64934.542350104159</v>
      </c>
      <c r="F21" s="21">
        <v>85657.620431230258</v>
      </c>
      <c r="G21" s="21">
        <v>123445.55085102282</v>
      </c>
      <c r="H21" s="43">
        <v>139704.30648025032</v>
      </c>
      <c r="I21" s="43">
        <v>191766.00414140642</v>
      </c>
      <c r="J21" s="43">
        <v>349685.70618989744</v>
      </c>
      <c r="K21" s="43">
        <v>743809.07284350984</v>
      </c>
      <c r="L21" s="21">
        <v>2520749.0433661495</v>
      </c>
      <c r="M21" s="65">
        <v>3535586.8174231988</v>
      </c>
      <c r="N21" s="64">
        <v>3276930.9794587982</v>
      </c>
      <c r="O21" s="21">
        <v>3408961.8360346924</v>
      </c>
      <c r="P21" s="21">
        <v>3606308.8171393066</v>
      </c>
      <c r="Q21" s="21">
        <v>3599175.7862406936</v>
      </c>
      <c r="R21" s="21">
        <v>3626103.0983592658</v>
      </c>
      <c r="S21" s="21">
        <v>3636231.3089539753</v>
      </c>
      <c r="T21" s="21">
        <v>3630709.8976987428</v>
      </c>
    </row>
    <row r="22" spans="2:20" x14ac:dyDescent="0.3">
      <c r="B22" s="5" t="s">
        <v>398</v>
      </c>
      <c r="C22" s="23">
        <v>30244.063552447184</v>
      </c>
      <c r="D22" s="21">
        <v>40863.816749990001</v>
      </c>
      <c r="E22" s="21">
        <v>53461.313168311572</v>
      </c>
      <c r="F22" s="21">
        <v>71720.389463192303</v>
      </c>
      <c r="G22" s="21">
        <v>109197.85225755902</v>
      </c>
      <c r="H22" s="43">
        <v>105493.03066478577</v>
      </c>
      <c r="I22" s="43">
        <v>145231.64510413338</v>
      </c>
      <c r="J22" s="43">
        <v>265878.46810182388</v>
      </c>
      <c r="K22" s="43">
        <v>604766.01710880443</v>
      </c>
      <c r="L22" s="21">
        <v>2033592.7845194659</v>
      </c>
      <c r="M22" s="65">
        <v>2843487.8951609875</v>
      </c>
      <c r="N22" s="64">
        <v>2660434.8420891664</v>
      </c>
      <c r="O22" s="21">
        <v>2767873.6602938841</v>
      </c>
      <c r="P22" s="21">
        <v>2871330.0932333902</v>
      </c>
      <c r="Q22" s="21">
        <v>2875243.7126210686</v>
      </c>
      <c r="R22" s="21">
        <v>2871536.2637039074</v>
      </c>
      <c r="S22" s="21">
        <v>2868072.9724970195</v>
      </c>
      <c r="T22" s="21">
        <v>2979507.5822219639</v>
      </c>
    </row>
    <row r="23" spans="2:20" x14ac:dyDescent="0.3">
      <c r="B23" s="27" t="s">
        <v>181</v>
      </c>
      <c r="C23" s="41">
        <f>+SUMPRODUCT(C24:C39,'III. Aportantes'!C24:C39)/'III. Aportantes'!C23</f>
        <v>10968.468876556486</v>
      </c>
      <c r="D23" s="41">
        <f>+SUMPRODUCT(D24:D39,'III. Aportantes'!D24:D39)/'III. Aportantes'!D23</f>
        <v>14613.18269140502</v>
      </c>
      <c r="E23" s="41">
        <f>+SUMPRODUCT(E24:E39,'III. Aportantes'!E24:E39)/'III. Aportantes'!E23</f>
        <v>19474.072268140477</v>
      </c>
      <c r="F23" s="41">
        <f>+SUMPRODUCT(F24:F39,'III. Aportantes'!F24:F39)/'III. Aportantes'!F23</f>
        <v>25507.612999759414</v>
      </c>
      <c r="G23" s="41">
        <f>+SUMPRODUCT(G24:G39,'III. Aportantes'!G24:G39)/'III. Aportantes'!G23</f>
        <v>36163.596287273649</v>
      </c>
      <c r="H23" s="54">
        <f>+SUMPRODUCT(H24:H39,'III. Aportantes'!H24:H39)/'III. Aportantes'!H23</f>
        <v>47265.069707079419</v>
      </c>
      <c r="I23" s="54">
        <f>+SUMPRODUCT(I24:I39,'III. Aportantes'!I24:I39)/'III. Aportantes'!I23</f>
        <v>68160.244130209103</v>
      </c>
      <c r="J23" s="54">
        <f>+SUMPRODUCT(J24:J39,'III. Aportantes'!J24:J39)/'III. Aportantes'!J23</f>
        <v>112147.41529103059</v>
      </c>
      <c r="K23" s="54">
        <f>+SUMPRODUCT(K24:K39,'III. Aportantes'!K24:K39)/'III. Aportantes'!K23</f>
        <v>255813.45346004597</v>
      </c>
      <c r="L23" s="41">
        <f>+SUMPRODUCT(L24:L39,'III. Aportantes'!L24:L39)/'III. Aportantes'!L23</f>
        <v>767707.80649389571</v>
      </c>
      <c r="M23" s="41">
        <f>+SUMPRODUCT(M24:M39,'III. Aportantes'!M24:M39)/'III. Aportantes'!M23</f>
        <v>1181587.8547611434</v>
      </c>
      <c r="N23" s="78">
        <f>+SUMPRODUCT(N24:N39,'III. Aportantes'!N24:N39)/'III. Aportantes'!N23</f>
        <v>1076859.7490137452</v>
      </c>
      <c r="O23" s="111">
        <f>+SUMPRODUCT(O24:O39,'III. Aportantes'!O24:O39)/'III. Aportantes'!O23</f>
        <v>1098760.1687556016</v>
      </c>
      <c r="P23" s="111">
        <f>+SUMPRODUCT(P24:P39,'III. Aportantes'!P24:P39)/'III. Aportantes'!P23</f>
        <v>1153486.5585605269</v>
      </c>
      <c r="Q23" s="111">
        <f>+SUMPRODUCT(Q24:Q39,'III. Aportantes'!Q24:Q39)/'III. Aportantes'!Q23</f>
        <v>1183524.9627702467</v>
      </c>
      <c r="R23" s="111">
        <f>+SUMPRODUCT(R24:R39,'III. Aportantes'!R24:R39)/'III. Aportantes'!R23</f>
        <v>1214716.5020914804</v>
      </c>
      <c r="S23" s="111">
        <f>+SUMPRODUCT(S24:S39,'III. Aportantes'!S24:S39)/'III. Aportantes'!S23</f>
        <v>1239729.5437861995</v>
      </c>
      <c r="T23" s="111">
        <f>+SUMPRODUCT(T24:T39,'III. Aportantes'!T24:T39)/'III. Aportantes'!T23</f>
        <v>1312156.9669460435</v>
      </c>
    </row>
    <row r="24" spans="2:20" x14ac:dyDescent="0.3">
      <c r="B24" s="3" t="s">
        <v>576</v>
      </c>
      <c r="C24" s="21">
        <v>10053.488215431689</v>
      </c>
      <c r="D24" s="21">
        <v>13457.788791645826</v>
      </c>
      <c r="E24" s="21">
        <v>18364.111524375297</v>
      </c>
      <c r="F24" s="21">
        <v>23908.358752588432</v>
      </c>
      <c r="G24" s="21">
        <v>34655.22975340813</v>
      </c>
      <c r="H24" s="43">
        <v>52475.405290446921</v>
      </c>
      <c r="I24" s="43">
        <v>73392.474426006491</v>
      </c>
      <c r="J24" s="43">
        <v>115039.89592235508</v>
      </c>
      <c r="K24" s="43">
        <v>261401.53064521682</v>
      </c>
      <c r="L24" s="21">
        <v>706749.90883484157</v>
      </c>
      <c r="M24" s="65">
        <v>1094678.3547206165</v>
      </c>
      <c r="N24" s="64">
        <v>1013963.8838157896</v>
      </c>
      <c r="O24" s="21">
        <v>976264.8446666667</v>
      </c>
      <c r="P24" s="21">
        <v>1138589.0485135133</v>
      </c>
      <c r="Q24" s="21">
        <v>1123035.5764864862</v>
      </c>
      <c r="R24" s="21">
        <v>1118801.8227027024</v>
      </c>
      <c r="S24" s="21">
        <v>1137744.6449315066</v>
      </c>
      <c r="T24" s="21">
        <v>1159589.4708219178</v>
      </c>
    </row>
    <row r="25" spans="2:20" x14ac:dyDescent="0.3">
      <c r="B25" s="3" t="s">
        <v>227</v>
      </c>
      <c r="C25" s="21">
        <v>16489.317189462068</v>
      </c>
      <c r="D25" s="21">
        <v>23348.334126728485</v>
      </c>
      <c r="E25" s="21">
        <v>28081.416070220108</v>
      </c>
      <c r="F25" s="21">
        <v>33573.66064516297</v>
      </c>
      <c r="G25" s="21">
        <v>47237.670737555738</v>
      </c>
      <c r="H25" s="43">
        <v>59461.368849715014</v>
      </c>
      <c r="I25" s="43">
        <v>79525.126984674018</v>
      </c>
      <c r="J25" s="43">
        <v>115270.81108793756</v>
      </c>
      <c r="K25" s="43">
        <v>314174.94666409632</v>
      </c>
      <c r="L25" s="21">
        <v>986379.75060271937</v>
      </c>
      <c r="M25" s="65">
        <v>1419999.7736666664</v>
      </c>
      <c r="N25" s="64">
        <v>1321599.8792129634</v>
      </c>
      <c r="O25" s="21">
        <v>1326265.1722580637</v>
      </c>
      <c r="P25" s="21">
        <v>1309012.1326696819</v>
      </c>
      <c r="Q25" s="21">
        <v>1443120.1330593606</v>
      </c>
      <c r="R25" s="21">
        <v>1463881.8212785386</v>
      </c>
      <c r="S25" s="21">
        <v>1534075.3178181821</v>
      </c>
      <c r="T25" s="21">
        <v>1540884.6705504591</v>
      </c>
    </row>
    <row r="26" spans="2:20" x14ac:dyDescent="0.3">
      <c r="B26" s="3" t="s">
        <v>228</v>
      </c>
      <c r="C26" s="21">
        <v>12967.692707096883</v>
      </c>
      <c r="D26" s="21">
        <v>17286.275787426621</v>
      </c>
      <c r="E26" s="21">
        <v>23342.109971573864</v>
      </c>
      <c r="F26" s="21">
        <v>29283.5507786981</v>
      </c>
      <c r="G26" s="21">
        <v>39535.665379315775</v>
      </c>
      <c r="H26" s="43">
        <v>52341.000306802249</v>
      </c>
      <c r="I26" s="43">
        <v>73188.190510401211</v>
      </c>
      <c r="J26" s="43">
        <v>128465.54281090033</v>
      </c>
      <c r="K26" s="43">
        <v>295585.74005942937</v>
      </c>
      <c r="L26" s="21">
        <v>492730.58201005019</v>
      </c>
      <c r="M26" s="65">
        <v>914070.91709193261</v>
      </c>
      <c r="N26" s="64">
        <v>610658.59283783799</v>
      </c>
      <c r="O26" s="21">
        <v>637248.00816901424</v>
      </c>
      <c r="P26" s="21">
        <v>1009190.0087500006</v>
      </c>
      <c r="Q26" s="21">
        <v>958480.39012500027</v>
      </c>
      <c r="R26" s="21">
        <v>977020.62762499996</v>
      </c>
      <c r="S26" s="21">
        <v>1095243.4226923077</v>
      </c>
      <c r="T26" s="21">
        <v>1074816.7351282053</v>
      </c>
    </row>
    <row r="27" spans="2:20" x14ac:dyDescent="0.3">
      <c r="B27" s="3" t="s">
        <v>417</v>
      </c>
      <c r="C27" s="21">
        <v>6920.1583571428573</v>
      </c>
      <c r="D27" s="21">
        <v>9180.4739909600194</v>
      </c>
      <c r="E27" s="21">
        <v>11585.538212159981</v>
      </c>
      <c r="F27" s="21">
        <v>14443.897138153878</v>
      </c>
      <c r="G27" s="21">
        <v>21197.02818942157</v>
      </c>
      <c r="H27" s="43">
        <v>28879.167274517938</v>
      </c>
      <c r="I27" s="43">
        <v>43962.592708698146</v>
      </c>
      <c r="J27" s="43">
        <v>77392.582059795808</v>
      </c>
      <c r="K27" s="43">
        <v>179970.5120908219</v>
      </c>
      <c r="L27" s="21">
        <v>396649.54505050497</v>
      </c>
      <c r="M27" s="65">
        <v>770492.21904109581</v>
      </c>
      <c r="N27" s="64">
        <v>696471.93254901934</v>
      </c>
      <c r="O27" s="21">
        <v>683697.69326923077</v>
      </c>
      <c r="P27" s="21">
        <v>675679.9007843138</v>
      </c>
      <c r="Q27" s="21">
        <v>832385.54905660381</v>
      </c>
      <c r="R27" s="21">
        <v>839111.22754717013</v>
      </c>
      <c r="S27" s="21">
        <v>820318.94830188667</v>
      </c>
      <c r="T27" s="21">
        <v>839065.44192307687</v>
      </c>
    </row>
    <row r="28" spans="2:20" x14ac:dyDescent="0.3">
      <c r="B28" s="3" t="s">
        <v>229</v>
      </c>
      <c r="C28" s="21">
        <v>8964.4038860294222</v>
      </c>
      <c r="D28" s="21">
        <v>11354.928729763613</v>
      </c>
      <c r="E28" s="21">
        <v>16548.308165393715</v>
      </c>
      <c r="F28" s="21">
        <v>22545.435341825534</v>
      </c>
      <c r="G28" s="21">
        <v>32175.271031348315</v>
      </c>
      <c r="H28" s="43">
        <v>41831.402042825495</v>
      </c>
      <c r="I28" s="43">
        <v>70802.5666866541</v>
      </c>
      <c r="J28" s="43">
        <v>118666.58962491236</v>
      </c>
      <c r="K28" s="43">
        <v>283535.18745943974</v>
      </c>
      <c r="L28" s="21">
        <v>1003754.5421133572</v>
      </c>
      <c r="M28" s="65">
        <v>1445540.8504655499</v>
      </c>
      <c r="N28" s="64">
        <v>1403559.2079617835</v>
      </c>
      <c r="O28" s="21">
        <v>1424393.5888120958</v>
      </c>
      <c r="P28" s="21">
        <v>1415371.5491684915</v>
      </c>
      <c r="Q28" s="21">
        <v>1421916.3464847163</v>
      </c>
      <c r="R28" s="21">
        <v>1426996.4259956242</v>
      </c>
      <c r="S28" s="21">
        <v>1408782.563558952</v>
      </c>
      <c r="T28" s="21">
        <v>1619082.3934061141</v>
      </c>
    </row>
    <row r="29" spans="2:20" x14ac:dyDescent="0.3">
      <c r="B29" s="3" t="s">
        <v>264</v>
      </c>
      <c r="C29" s="21">
        <v>7600.7002420377767</v>
      </c>
      <c r="D29" s="21">
        <v>9848.2670739183686</v>
      </c>
      <c r="E29" s="21">
        <v>12454.387362516451</v>
      </c>
      <c r="F29" s="21">
        <v>16381.1255428843</v>
      </c>
      <c r="G29" s="21">
        <v>20352.986336150523</v>
      </c>
      <c r="H29" s="43">
        <v>27841.557514462256</v>
      </c>
      <c r="I29" s="43">
        <v>39948.557307249808</v>
      </c>
      <c r="J29" s="43">
        <v>68933.935889655899</v>
      </c>
      <c r="K29" s="43">
        <v>146546.67087092472</v>
      </c>
      <c r="L29" s="21">
        <v>525401.452356091</v>
      </c>
      <c r="M29" s="65">
        <v>873773.65613300493</v>
      </c>
      <c r="N29" s="64">
        <v>776821.57017241372</v>
      </c>
      <c r="O29" s="21">
        <v>786318.14322033897</v>
      </c>
      <c r="P29" s="21">
        <v>828428.45724137919</v>
      </c>
      <c r="Q29" s="21">
        <v>841033.4008620691</v>
      </c>
      <c r="R29" s="21">
        <v>873034.71482758631</v>
      </c>
      <c r="S29" s="21">
        <v>1087275.433220339</v>
      </c>
      <c r="T29" s="21">
        <v>923029.1264285713</v>
      </c>
    </row>
    <row r="30" spans="2:20" x14ac:dyDescent="0.3">
      <c r="B30" s="3" t="s">
        <v>230</v>
      </c>
      <c r="C30" s="21">
        <v>7068.4509231977345</v>
      </c>
      <c r="D30" s="21">
        <v>9629.8512087571125</v>
      </c>
      <c r="E30" s="21">
        <v>12647.056123913966</v>
      </c>
      <c r="F30" s="21">
        <v>19141.275068284707</v>
      </c>
      <c r="G30" s="21">
        <v>27247.099462491402</v>
      </c>
      <c r="H30" s="43">
        <v>36624.075663052725</v>
      </c>
      <c r="I30" s="43">
        <v>51717.229321708735</v>
      </c>
      <c r="J30" s="43">
        <v>83022.331045690022</v>
      </c>
      <c r="K30" s="43">
        <v>160995.1357875684</v>
      </c>
      <c r="L30" s="21">
        <v>532413.62054845004</v>
      </c>
      <c r="M30" s="65">
        <v>745642.78990487487</v>
      </c>
      <c r="N30" s="64">
        <v>620642.47016260179</v>
      </c>
      <c r="O30" s="21">
        <v>630256.056428571</v>
      </c>
      <c r="P30" s="21">
        <v>711265.91129120835</v>
      </c>
      <c r="Q30" s="21">
        <v>768706.24369444395</v>
      </c>
      <c r="R30" s="21">
        <v>762886.73027932935</v>
      </c>
      <c r="S30" s="21">
        <v>825924.20084506983</v>
      </c>
      <c r="T30" s="21">
        <v>908994.05869688443</v>
      </c>
    </row>
    <row r="31" spans="2:20" x14ac:dyDescent="0.3">
      <c r="B31" s="3" t="s">
        <v>231</v>
      </c>
      <c r="C31" s="21">
        <v>9076.0533817294508</v>
      </c>
      <c r="D31" s="21">
        <v>12637.309140571238</v>
      </c>
      <c r="E31" s="21">
        <v>17105.88553230423</v>
      </c>
      <c r="F31" s="21">
        <v>22548.197710686818</v>
      </c>
      <c r="G31" s="21">
        <v>28328.168437747318</v>
      </c>
      <c r="H31" s="43">
        <v>36949.860039277555</v>
      </c>
      <c r="I31" s="43">
        <v>57602.91027393056</v>
      </c>
      <c r="J31" s="43">
        <v>103098.32943013309</v>
      </c>
      <c r="K31" s="43">
        <v>210693.36396105078</v>
      </c>
      <c r="L31" s="21">
        <v>459123.63023543992</v>
      </c>
      <c r="M31" s="65">
        <v>773283.17506097548</v>
      </c>
      <c r="N31" s="64">
        <v>670025.58685714263</v>
      </c>
      <c r="O31" s="21">
        <v>722805.54557142826</v>
      </c>
      <c r="P31" s="21">
        <v>748842.22628571431</v>
      </c>
      <c r="Q31" s="21">
        <v>772414.84457142872</v>
      </c>
      <c r="R31" s="21">
        <v>820054.29742857115</v>
      </c>
      <c r="S31" s="21">
        <v>820274.06214285712</v>
      </c>
      <c r="T31" s="21">
        <v>856196.70458333311</v>
      </c>
    </row>
    <row r="32" spans="2:20" x14ac:dyDescent="0.3">
      <c r="B32" s="3" t="s">
        <v>232</v>
      </c>
      <c r="C32" s="21">
        <v>9552.2531350115514</v>
      </c>
      <c r="D32" s="21">
        <v>12212.597683898792</v>
      </c>
      <c r="E32" s="21">
        <v>16544.614783099099</v>
      </c>
      <c r="F32" s="21">
        <v>22493.080972650438</v>
      </c>
      <c r="G32" s="21">
        <v>29081.749903121148</v>
      </c>
      <c r="H32" s="43">
        <v>40899.06979911479</v>
      </c>
      <c r="I32" s="43">
        <v>59739.092478804931</v>
      </c>
      <c r="J32" s="43">
        <v>94885.305883052017</v>
      </c>
      <c r="K32" s="43">
        <v>187471.02603901934</v>
      </c>
      <c r="L32" s="21">
        <v>554638.31262357405</v>
      </c>
      <c r="M32" s="65">
        <v>955732.21985583229</v>
      </c>
      <c r="N32" s="64">
        <v>890280.58535433025</v>
      </c>
      <c r="O32" s="21">
        <v>977487.53151999996</v>
      </c>
      <c r="P32" s="21">
        <v>1022061.3768</v>
      </c>
      <c r="Q32" s="21">
        <v>1004948.8334677418</v>
      </c>
      <c r="R32" s="21">
        <v>1059735.8454838709</v>
      </c>
      <c r="S32" s="21">
        <v>798503.88173913059</v>
      </c>
      <c r="T32" s="21">
        <v>798503.88173913059</v>
      </c>
    </row>
    <row r="33" spans="2:20" x14ac:dyDescent="0.3">
      <c r="B33" s="3" t="s">
        <v>233</v>
      </c>
      <c r="C33" s="21">
        <v>8230.4965637501227</v>
      </c>
      <c r="D33" s="21">
        <v>12832.258473427792</v>
      </c>
      <c r="E33" s="21">
        <v>17128.580794545676</v>
      </c>
      <c r="F33" s="21">
        <v>21089.105146845035</v>
      </c>
      <c r="G33" s="21">
        <v>36572.406727112517</v>
      </c>
      <c r="H33" s="43">
        <v>52198.384986394849</v>
      </c>
      <c r="I33" s="43">
        <v>82124.363744065238</v>
      </c>
      <c r="J33" s="43">
        <v>140525.17456946717</v>
      </c>
      <c r="K33" s="43">
        <v>375399.70420710027</v>
      </c>
      <c r="L33" s="21">
        <v>1219201.0694301471</v>
      </c>
      <c r="M33" s="65">
        <v>1578055.4574785593</v>
      </c>
      <c r="N33" s="64">
        <v>1484512.1438823522</v>
      </c>
      <c r="O33" s="21">
        <v>1481922.4650595232</v>
      </c>
      <c r="P33" s="21">
        <v>1483069.6679289939</v>
      </c>
      <c r="Q33" s="21">
        <v>1607094.1152727271</v>
      </c>
      <c r="R33" s="21">
        <v>1652829.0250909093</v>
      </c>
      <c r="S33" s="21">
        <v>1675784.8303030301</v>
      </c>
      <c r="T33" s="21">
        <v>1668609.974329269</v>
      </c>
    </row>
    <row r="34" spans="2:20" x14ac:dyDescent="0.3">
      <c r="B34" s="3" t="s">
        <v>418</v>
      </c>
      <c r="C34" s="21">
        <v>5337.7333653846154</v>
      </c>
      <c r="D34" s="21">
        <v>7668.335215338695</v>
      </c>
      <c r="E34" s="21">
        <v>12397.656900934051</v>
      </c>
      <c r="F34" s="21">
        <v>14774.273912337665</v>
      </c>
      <c r="G34" s="21">
        <v>21839.588831304143</v>
      </c>
      <c r="H34" s="43">
        <v>31649.566775608244</v>
      </c>
      <c r="I34" s="43">
        <v>43112.187981254778</v>
      </c>
      <c r="J34" s="43">
        <v>66942.490430882142</v>
      </c>
      <c r="K34" s="43">
        <v>193751.7272262091</v>
      </c>
      <c r="L34" s="21">
        <v>741203.60431174084</v>
      </c>
      <c r="M34" s="65">
        <v>1126700.3454421766</v>
      </c>
      <c r="N34" s="64">
        <v>1043906.2583333333</v>
      </c>
      <c r="O34" s="21">
        <v>1144754.095</v>
      </c>
      <c r="P34" s="21">
        <v>1143734.4526190474</v>
      </c>
      <c r="Q34" s="21">
        <v>1132096.0864285715</v>
      </c>
      <c r="R34" s="21">
        <v>1141542.8973809523</v>
      </c>
      <c r="S34" s="21">
        <v>1132485.3935714285</v>
      </c>
      <c r="T34" s="21">
        <v>1148383.2347619045</v>
      </c>
    </row>
    <row r="35" spans="2:20" x14ac:dyDescent="0.3">
      <c r="B35" s="3" t="s">
        <v>234</v>
      </c>
      <c r="C35" s="21">
        <v>13890.155608654464</v>
      </c>
      <c r="D35" s="21">
        <v>17914.170001915012</v>
      </c>
      <c r="E35" s="21">
        <v>24749.079150562742</v>
      </c>
      <c r="F35" s="21">
        <v>30229.206403098822</v>
      </c>
      <c r="G35" s="21">
        <v>36473.020738860454</v>
      </c>
      <c r="H35" s="43">
        <v>45173.415236712441</v>
      </c>
      <c r="I35" s="43">
        <v>61834.050494970441</v>
      </c>
      <c r="J35" s="43">
        <v>112470.74821320776</v>
      </c>
      <c r="K35" s="43">
        <v>224847.02932447786</v>
      </c>
      <c r="L35" s="21">
        <v>502474.59914756293</v>
      </c>
      <c r="M35" s="65">
        <v>867026.90102339187</v>
      </c>
      <c r="N35" s="64">
        <v>773843.74638655374</v>
      </c>
      <c r="O35" s="21">
        <v>806987.30193820235</v>
      </c>
      <c r="P35" s="21">
        <v>832498.11985507281</v>
      </c>
      <c r="Q35" s="21">
        <v>847717.16002906999</v>
      </c>
      <c r="R35" s="21">
        <v>871708.28868656768</v>
      </c>
      <c r="S35" s="21">
        <v>942302.49118181923</v>
      </c>
      <c r="T35" s="21">
        <v>1010104.1311926605</v>
      </c>
    </row>
    <row r="36" spans="2:20" x14ac:dyDescent="0.3">
      <c r="B36" s="3" t="s">
        <v>235</v>
      </c>
      <c r="C36" s="21">
        <v>10361.880703381545</v>
      </c>
      <c r="D36" s="21">
        <v>12102.196431434859</v>
      </c>
      <c r="E36" s="21">
        <v>15087.729126908438</v>
      </c>
      <c r="F36" s="21">
        <v>17536.203120384769</v>
      </c>
      <c r="G36" s="21">
        <v>20636.539444345217</v>
      </c>
      <c r="H36" s="43">
        <v>24200.667303853596</v>
      </c>
      <c r="I36" s="43">
        <v>35248.967042898956</v>
      </c>
      <c r="J36" s="43">
        <v>60796.58962406715</v>
      </c>
      <c r="K36" s="43">
        <v>154111.86961295153</v>
      </c>
      <c r="L36" s="21">
        <v>539235.16921096342</v>
      </c>
      <c r="M36" s="65">
        <v>845126.03568723693</v>
      </c>
      <c r="N36" s="64">
        <v>770758.50155778939</v>
      </c>
      <c r="O36" s="21">
        <v>746850.58722488023</v>
      </c>
      <c r="P36" s="21">
        <v>831452.22398058267</v>
      </c>
      <c r="Q36" s="21">
        <v>845691.8988834949</v>
      </c>
      <c r="R36" s="21">
        <v>887618.99259803921</v>
      </c>
      <c r="S36" s="21">
        <v>873204.25574257388</v>
      </c>
      <c r="T36" s="21">
        <v>963618.94444999995</v>
      </c>
    </row>
    <row r="37" spans="2:20" x14ac:dyDescent="0.3">
      <c r="B37" s="3" t="s">
        <v>236</v>
      </c>
      <c r="C37" s="21">
        <v>11238.745121694117</v>
      </c>
      <c r="D37" s="21">
        <v>14896.424430420606</v>
      </c>
      <c r="E37" s="21">
        <v>21578.809541705396</v>
      </c>
      <c r="F37" s="21">
        <v>27105.926132797966</v>
      </c>
      <c r="G37" s="21">
        <v>37068.481108689077</v>
      </c>
      <c r="H37" s="43">
        <v>43239.801373951959</v>
      </c>
      <c r="I37" s="43">
        <v>59816.049792449376</v>
      </c>
      <c r="J37" s="43">
        <v>100903.46214909446</v>
      </c>
      <c r="K37" s="43">
        <v>243916.37727580356</v>
      </c>
      <c r="L37" s="21">
        <v>586504.06956181524</v>
      </c>
      <c r="M37" s="65">
        <v>1056774.5052718897</v>
      </c>
      <c r="N37" s="64">
        <v>958853.504528302</v>
      </c>
      <c r="O37" s="21">
        <v>968613.59037974745</v>
      </c>
      <c r="P37" s="21">
        <v>1088626.774967741</v>
      </c>
      <c r="Q37" s="21">
        <v>1091590.2116774193</v>
      </c>
      <c r="R37" s="21">
        <v>1094808.3679084969</v>
      </c>
      <c r="S37" s="21">
        <v>1101139.8416993474</v>
      </c>
      <c r="T37" s="21">
        <v>1099920.8863157893</v>
      </c>
    </row>
    <row r="38" spans="2:20" x14ac:dyDescent="0.3">
      <c r="B38" s="3" t="s">
        <v>237</v>
      </c>
      <c r="C38" s="21">
        <v>11029.261572822999</v>
      </c>
      <c r="D38" s="21">
        <v>17617.383791547643</v>
      </c>
      <c r="E38" s="21">
        <v>24845.980941707458</v>
      </c>
      <c r="F38" s="21">
        <v>33465.360038120387</v>
      </c>
      <c r="G38" s="21">
        <v>42504.737795681773</v>
      </c>
      <c r="H38" s="43">
        <v>51818.467532428207</v>
      </c>
      <c r="I38" s="43">
        <v>74681.852474973392</v>
      </c>
      <c r="J38" s="43">
        <v>127329.33036127505</v>
      </c>
      <c r="K38" s="43">
        <v>275437.58339391707</v>
      </c>
      <c r="L38" s="21">
        <v>709462.25787401595</v>
      </c>
      <c r="M38" s="65">
        <v>1237801.8321200509</v>
      </c>
      <c r="N38" s="64">
        <v>1010951.074444444</v>
      </c>
      <c r="O38" s="21">
        <v>993381.27558558562</v>
      </c>
      <c r="P38" s="21">
        <v>1265752.8973451327</v>
      </c>
      <c r="Q38" s="21">
        <v>1320751.6115315317</v>
      </c>
      <c r="R38" s="21">
        <v>1349345.7877192979</v>
      </c>
      <c r="S38" s="21">
        <v>1355137.2046902657</v>
      </c>
      <c r="T38" s="21">
        <v>1355410.3248672574</v>
      </c>
    </row>
    <row r="39" spans="2:20" x14ac:dyDescent="0.3">
      <c r="B39" s="5" t="s">
        <v>238</v>
      </c>
      <c r="C39" s="22">
        <v>15207.187282688566</v>
      </c>
      <c r="D39" s="22">
        <v>20040.794191841745</v>
      </c>
      <c r="E39" s="22">
        <v>25402.944373399925</v>
      </c>
      <c r="F39" s="22">
        <v>34015.618627248878</v>
      </c>
      <c r="G39" s="22">
        <v>56043.556336180547</v>
      </c>
      <c r="H39" s="55">
        <v>77771.051814517632</v>
      </c>
      <c r="I39" s="55">
        <v>101989.78433840016</v>
      </c>
      <c r="J39" s="55">
        <v>159579.47004188781</v>
      </c>
      <c r="K39" s="55">
        <v>363773.33367533312</v>
      </c>
      <c r="L39" s="22">
        <v>1126003.0179675156</v>
      </c>
      <c r="M39" s="65">
        <v>1818269.4607009159</v>
      </c>
      <c r="N39" s="71">
        <v>1674421.4637741044</v>
      </c>
      <c r="O39" s="21">
        <v>1755889.8940443206</v>
      </c>
      <c r="P39" s="21">
        <v>1778249.8498891965</v>
      </c>
      <c r="Q39" s="21">
        <v>1774520.2069273728</v>
      </c>
      <c r="R39" s="21">
        <v>1880293.1441899433</v>
      </c>
      <c r="S39" s="21">
        <v>1876622.2419887958</v>
      </c>
      <c r="T39" s="21">
        <v>1993365.0334844207</v>
      </c>
    </row>
    <row r="40" spans="2:20" x14ac:dyDescent="0.3">
      <c r="B40" s="27" t="s">
        <v>182</v>
      </c>
      <c r="C40" s="41">
        <f>+SUMPRODUCT(C41:C45,'III. Aportantes'!C41:C45)/'III. Aportantes'!C40</f>
        <v>7722.613330807937</v>
      </c>
      <c r="D40" s="41">
        <f>+SUMPRODUCT(D41:D45,'III. Aportantes'!D41:D45)/'III. Aportantes'!D40</f>
        <v>10682.859883273057</v>
      </c>
      <c r="E40" s="41">
        <f>+SUMPRODUCT(E41:E45,'III. Aportantes'!E41:E45)/'III. Aportantes'!E40</f>
        <v>14630.02885821836</v>
      </c>
      <c r="F40" s="41">
        <f>+SUMPRODUCT(F41:F45,'III. Aportantes'!F41:F45)/'III. Aportantes'!F40</f>
        <v>19500.353117976738</v>
      </c>
      <c r="G40" s="41">
        <f>+SUMPRODUCT(G41:G45,'III. Aportantes'!G41:G45)/'III. Aportantes'!G40</f>
        <v>26219.465536615036</v>
      </c>
      <c r="H40" s="54">
        <f>+SUMPRODUCT(H41:H45,'III. Aportantes'!H41:H45)/'III. Aportantes'!H40</f>
        <v>31364.037726274011</v>
      </c>
      <c r="I40" s="54">
        <f>+SUMPRODUCT(I41:I45,'III. Aportantes'!I41:I45)/'III. Aportantes'!I40</f>
        <v>46726.104573236829</v>
      </c>
      <c r="J40" s="54">
        <f>+SUMPRODUCT(J41:J45,'III. Aportantes'!J41:J45)/'III. Aportantes'!J40</f>
        <v>71919.988242785286</v>
      </c>
      <c r="K40" s="54">
        <f>+SUMPRODUCT(K41:K45,'III. Aportantes'!K41:K45)/'III. Aportantes'!K40</f>
        <v>145529.21368819385</v>
      </c>
      <c r="L40" s="41">
        <f>+SUMPRODUCT(L41:L45,'III. Aportantes'!L41:L45)/'III. Aportantes'!L40</f>
        <v>425446.35725572851</v>
      </c>
      <c r="M40" s="41">
        <f>+SUMPRODUCT(M41:M45,'III. Aportantes'!M41:M45)/'III. Aportantes'!M40</f>
        <v>823601.84017271036</v>
      </c>
      <c r="N40" s="78">
        <f>+SUMPRODUCT(N41:N45,'III. Aportantes'!N41:N45)/'III. Aportantes'!N40</f>
        <v>677344.53390402044</v>
      </c>
      <c r="O40" s="111">
        <f>+SUMPRODUCT(O41:O45,'III. Aportantes'!O41:O45)/'III. Aportantes'!O40</f>
        <v>769177.62237354042</v>
      </c>
      <c r="P40" s="111">
        <f>+SUMPRODUCT(P41:P45,'III. Aportantes'!P41:P45)/'III. Aportantes'!P40</f>
        <v>800761.07812499953</v>
      </c>
      <c r="Q40" s="111">
        <f>+SUMPRODUCT(Q41:Q45,'III. Aportantes'!Q41:Q45)/'III. Aportantes'!Q40</f>
        <v>837353.30546052626</v>
      </c>
      <c r="R40" s="111">
        <f>+SUMPRODUCT(R41:R45,'III. Aportantes'!R41:R45)/'III. Aportantes'!R40</f>
        <v>874109.29547493358</v>
      </c>
      <c r="S40" s="111">
        <f>+SUMPRODUCT(S41:S45,'III. Aportantes'!S41:S45)/'III. Aportantes'!S40</f>
        <v>894032.77347019874</v>
      </c>
      <c r="T40" s="111">
        <f>+SUMPRODUCT(T41:T45,'III. Aportantes'!T41:T45)/'III. Aportantes'!T40</f>
        <v>940250.02448753442</v>
      </c>
    </row>
    <row r="41" spans="2:20" x14ac:dyDescent="0.3">
      <c r="B41" s="3" t="s">
        <v>239</v>
      </c>
      <c r="C41" s="21">
        <v>8206.8359142919999</v>
      </c>
      <c r="D41" s="21">
        <v>11849.022553498677</v>
      </c>
      <c r="E41" s="21">
        <v>16250.016042600058</v>
      </c>
      <c r="F41" s="21">
        <v>22150.992170189395</v>
      </c>
      <c r="G41" s="21">
        <v>30141.764625924694</v>
      </c>
      <c r="H41" s="43">
        <v>34027.351226173756</v>
      </c>
      <c r="I41" s="43">
        <v>52797.61408429937</v>
      </c>
      <c r="J41" s="43">
        <v>79116.864907797499</v>
      </c>
      <c r="K41" s="43">
        <v>161537.16783164928</v>
      </c>
      <c r="L41" s="21">
        <v>500385.48842929216</v>
      </c>
      <c r="M41" s="65">
        <v>987878.11340444954</v>
      </c>
      <c r="N41" s="64">
        <v>793265.50905462145</v>
      </c>
      <c r="O41" s="21">
        <v>906737.18429473636</v>
      </c>
      <c r="P41" s="21">
        <v>953707.30611814279</v>
      </c>
      <c r="Q41" s="21">
        <v>1000878.2062340425</v>
      </c>
      <c r="R41" s="21">
        <v>1054654.0509850101</v>
      </c>
      <c r="S41" s="21">
        <v>1087171.0129032256</v>
      </c>
      <c r="T41" s="21">
        <v>1128646.6131938326</v>
      </c>
    </row>
    <row r="42" spans="2:20" x14ac:dyDescent="0.3">
      <c r="B42" s="3" t="s">
        <v>577</v>
      </c>
      <c r="C42" s="21">
        <v>5351.5758580274205</v>
      </c>
      <c r="D42" s="21">
        <v>5848.6422058823528</v>
      </c>
      <c r="E42" s="21">
        <v>6702.25</v>
      </c>
      <c r="F42" s="21">
        <v>6627.8773148148148</v>
      </c>
      <c r="G42" s="21">
        <v>7756.2407407407409</v>
      </c>
      <c r="H42" s="43">
        <v>9422.3178362573108</v>
      </c>
      <c r="I42" s="43">
        <v>15436.462399122805</v>
      </c>
      <c r="J42" s="43">
        <v>22248.243650793647</v>
      </c>
      <c r="K42" s="43">
        <v>54597.732172266144</v>
      </c>
      <c r="L42" s="21">
        <v>123013.96153846158</v>
      </c>
      <c r="M42" s="65">
        <v>188611.84885496183</v>
      </c>
      <c r="N42" s="64">
        <v>174973.92380952378</v>
      </c>
      <c r="O42" s="21">
        <v>174973.92380952378</v>
      </c>
      <c r="P42" s="21">
        <v>191699.32173913048</v>
      </c>
      <c r="Q42" s="21">
        <v>196214.59090909094</v>
      </c>
      <c r="R42" s="21">
        <v>196214.59090909094</v>
      </c>
      <c r="S42" s="21">
        <v>196214.59090909094</v>
      </c>
      <c r="T42" s="21" t="s">
        <v>699</v>
      </c>
    </row>
    <row r="43" spans="2:20" x14ac:dyDescent="0.3">
      <c r="B43" s="3" t="s">
        <v>240</v>
      </c>
      <c r="C43" s="21">
        <v>6359.0648589194861</v>
      </c>
      <c r="D43" s="21">
        <v>8167.3978288059179</v>
      </c>
      <c r="E43" s="21">
        <v>11202.59336275358</v>
      </c>
      <c r="F43" s="21">
        <v>14177.795762855165</v>
      </c>
      <c r="G43" s="21">
        <v>18577.887067173444</v>
      </c>
      <c r="H43" s="43">
        <v>24930.498629764068</v>
      </c>
      <c r="I43" s="43">
        <v>36728.87354590607</v>
      </c>
      <c r="J43" s="43">
        <v>65078.914889235406</v>
      </c>
      <c r="K43" s="43">
        <v>104855.598692827</v>
      </c>
      <c r="L43" s="21">
        <v>255636.78766763856</v>
      </c>
      <c r="M43" s="65">
        <v>428247.00892857142</v>
      </c>
      <c r="N43" s="79">
        <v>405977.50819672138</v>
      </c>
      <c r="O43" s="112">
        <v>406367.01639344258</v>
      </c>
      <c r="P43" s="112">
        <v>401763.73770491808</v>
      </c>
      <c r="Q43" s="112">
        <v>419742.09152542375</v>
      </c>
      <c r="R43" s="112">
        <v>438449.08500000014</v>
      </c>
      <c r="S43" s="112">
        <v>460736.95116666658</v>
      </c>
      <c r="T43" s="112">
        <v>467020.58931034472</v>
      </c>
    </row>
    <row r="44" spans="2:20" x14ac:dyDescent="0.3">
      <c r="B44" s="3" t="s">
        <v>241</v>
      </c>
      <c r="C44" s="21">
        <v>6844.6335097038709</v>
      </c>
      <c r="D44" s="21">
        <v>9960.057287221136</v>
      </c>
      <c r="E44" s="21">
        <v>16327.539634846849</v>
      </c>
      <c r="F44" s="21">
        <v>20528.380426767679</v>
      </c>
      <c r="G44" s="21">
        <v>28179.285761837124</v>
      </c>
      <c r="H44" s="43">
        <v>31384.600900312074</v>
      </c>
      <c r="I44" s="43">
        <v>46907.398170726876</v>
      </c>
      <c r="J44" s="43">
        <v>74204.564236518418</v>
      </c>
      <c r="K44" s="43">
        <v>140978.86943696137</v>
      </c>
      <c r="L44" s="21">
        <v>409100.28648562299</v>
      </c>
      <c r="M44" s="65">
        <v>645295.8654748603</v>
      </c>
      <c r="N44" s="64">
        <v>591670.12653846142</v>
      </c>
      <c r="O44" s="21">
        <v>592162.92846153839</v>
      </c>
      <c r="P44" s="21">
        <v>629993.64461538475</v>
      </c>
      <c r="Q44" s="21">
        <v>664708.12719999999</v>
      </c>
      <c r="R44" s="21">
        <v>695677.32000000007</v>
      </c>
      <c r="S44" s="21">
        <v>677624.65320000006</v>
      </c>
      <c r="T44" s="21">
        <v>670144.09407407406</v>
      </c>
    </row>
    <row r="45" spans="2:20" x14ac:dyDescent="0.3">
      <c r="B45" s="5" t="s">
        <v>242</v>
      </c>
      <c r="C45" s="22">
        <v>7540.0132864314182</v>
      </c>
      <c r="D45" s="22">
        <v>9508.0692659607666</v>
      </c>
      <c r="E45" s="22">
        <v>12520.180637482163</v>
      </c>
      <c r="F45" s="22">
        <v>15748.18522258795</v>
      </c>
      <c r="G45" s="22">
        <v>20579.797227191943</v>
      </c>
      <c r="H45" s="55">
        <v>29355.212096362342</v>
      </c>
      <c r="I45" s="55">
        <v>38221.090771408773</v>
      </c>
      <c r="J45" s="55">
        <v>60957.874477304715</v>
      </c>
      <c r="K45" s="55">
        <v>130439.31808475016</v>
      </c>
      <c r="L45" s="22">
        <v>320402.21644933923</v>
      </c>
      <c r="M45" s="65">
        <v>635057.00487635226</v>
      </c>
      <c r="N45" s="80">
        <v>539121.65582887665</v>
      </c>
      <c r="O45" s="112">
        <v>630195.25409574446</v>
      </c>
      <c r="P45" s="112">
        <v>639297.48771739122</v>
      </c>
      <c r="Q45" s="112">
        <v>653676.88934782601</v>
      </c>
      <c r="R45" s="112">
        <v>663413.41827027046</v>
      </c>
      <c r="S45" s="112">
        <v>658790.53863387986</v>
      </c>
      <c r="T45" s="112">
        <v>662698.74628415273</v>
      </c>
    </row>
    <row r="46" spans="2:20" x14ac:dyDescent="0.3">
      <c r="B46" s="27" t="s">
        <v>183</v>
      </c>
      <c r="C46" s="41">
        <f>+SUMPRODUCT(C47:C54,'III. Aportantes'!C47:C54)/'III. Aportantes'!C46</f>
        <v>8531.9543233906443</v>
      </c>
      <c r="D46" s="41">
        <f>+SUMPRODUCT(D47:D54,'III. Aportantes'!D47:D54)/'III. Aportantes'!D46</f>
        <v>11283.703460346784</v>
      </c>
      <c r="E46" s="41">
        <f>+SUMPRODUCT(E47:E54,'III. Aportantes'!E47:E54)/'III. Aportantes'!E46</f>
        <v>15292.337267986164</v>
      </c>
      <c r="F46" s="41">
        <f>+SUMPRODUCT(F47:F54,'III. Aportantes'!F47:F54)/'III. Aportantes'!F46</f>
        <v>19589.717988051812</v>
      </c>
      <c r="G46" s="41">
        <f>+SUMPRODUCT(G47:G54,'III. Aportantes'!G47:G54)/'III. Aportantes'!G46</f>
        <v>26069.575718767956</v>
      </c>
      <c r="H46" s="54">
        <f>+SUMPRODUCT(H47:H54,'III. Aportantes'!H47:H54)/'III. Aportantes'!H46</f>
        <v>34843.21464789239</v>
      </c>
      <c r="I46" s="54">
        <f>+SUMPRODUCT(I47:I54,'III. Aportantes'!I47:I54)/'III. Aportantes'!I46</f>
        <v>49959.382464138696</v>
      </c>
      <c r="J46" s="54">
        <f>+SUMPRODUCT(J47:J54,'III. Aportantes'!J47:J54)/'III. Aportantes'!J46</f>
        <v>81423.532633403913</v>
      </c>
      <c r="K46" s="54">
        <f>+SUMPRODUCT(K47:K54,'III. Aportantes'!K47:K54)/'III. Aportantes'!K46</f>
        <v>166432.45982802365</v>
      </c>
      <c r="L46" s="41">
        <f>+SUMPRODUCT(L47:L54,'III. Aportantes'!L47:L54)/'III. Aportantes'!L46</f>
        <v>450864.96988725202</v>
      </c>
      <c r="M46" s="41">
        <f>+SUMPRODUCT(M47:M54,'III. Aportantes'!M47:M54)/'III. Aportantes'!M46</f>
        <v>743930.91816326533</v>
      </c>
      <c r="N46" s="78">
        <f>+SUMPRODUCT(N47:N54,'III. Aportantes'!N47:N54)/'III. Aportantes'!N46</f>
        <v>649943.27289090899</v>
      </c>
      <c r="O46" s="111">
        <f>+SUMPRODUCT(O47:O54,'III. Aportantes'!O47:O54)/'III. Aportantes'!O46</f>
        <v>673890.86910420482</v>
      </c>
      <c r="P46" s="111">
        <f>+SUMPRODUCT(P47:P54,'III. Aportantes'!P47:P54)/'III. Aportantes'!P46</f>
        <v>718786.27554327808</v>
      </c>
      <c r="Q46" s="111">
        <f>+SUMPRODUCT(Q47:Q54,'III. Aportantes'!Q47:Q54)/'III. Aportantes'!Q46</f>
        <v>755842.9488703704</v>
      </c>
      <c r="R46" s="111">
        <f>+SUMPRODUCT(R47:R54,'III. Aportantes'!R47:R54)/'III. Aportantes'!R46</f>
        <v>792140.5679588014</v>
      </c>
      <c r="S46" s="111">
        <f>+SUMPRODUCT(S47:S54,'III. Aportantes'!S47:S54)/'III. Aportantes'!S46</f>
        <v>795324.681720227</v>
      </c>
      <c r="T46" s="111">
        <f>+SUMPRODUCT(T47:T54,'III. Aportantes'!T47:T54)/'III. Aportantes'!T46</f>
        <v>827506.20530188666</v>
      </c>
    </row>
    <row r="47" spans="2:20" x14ac:dyDescent="0.3">
      <c r="B47" s="3" t="s">
        <v>243</v>
      </c>
      <c r="C47" s="21">
        <v>11086.261960618162</v>
      </c>
      <c r="D47" s="21">
        <v>15123.564871856421</v>
      </c>
      <c r="E47" s="21">
        <v>20182.805819577206</v>
      </c>
      <c r="F47" s="21">
        <v>25846.208833481087</v>
      </c>
      <c r="G47" s="21">
        <v>38419.244663901562</v>
      </c>
      <c r="H47" s="43">
        <v>47160.802496071148</v>
      </c>
      <c r="I47" s="43">
        <v>60999.936686337867</v>
      </c>
      <c r="J47" s="43">
        <v>101367.31581039705</v>
      </c>
      <c r="K47" s="43">
        <v>228126.85968508237</v>
      </c>
      <c r="L47" s="21">
        <v>535508.84613461536</v>
      </c>
      <c r="M47" s="65">
        <v>795812.94879870128</v>
      </c>
      <c r="N47" s="64">
        <v>731888.35533333337</v>
      </c>
      <c r="O47" s="21">
        <v>771125.83888888895</v>
      </c>
      <c r="P47" s="21">
        <v>775238.24909090903</v>
      </c>
      <c r="Q47" s="21">
        <v>824837.70744186034</v>
      </c>
      <c r="R47" s="21">
        <v>819774.79348837223</v>
      </c>
      <c r="S47" s="21">
        <v>819986.37813953497</v>
      </c>
      <c r="T47" s="21">
        <v>830811.43844444433</v>
      </c>
    </row>
    <row r="48" spans="2:20" x14ac:dyDescent="0.3">
      <c r="B48" s="3" t="s">
        <v>244</v>
      </c>
      <c r="C48" s="21">
        <v>9025.0735800176899</v>
      </c>
      <c r="D48" s="21">
        <v>12621.550189286319</v>
      </c>
      <c r="E48" s="21">
        <v>17577.977156229281</v>
      </c>
      <c r="F48" s="21">
        <v>22306.898365764588</v>
      </c>
      <c r="G48" s="21">
        <v>32197.889822370442</v>
      </c>
      <c r="H48" s="43">
        <v>41044.419265121396</v>
      </c>
      <c r="I48" s="43">
        <v>58426.570015334313</v>
      </c>
      <c r="J48" s="43">
        <v>96288.504043698369</v>
      </c>
      <c r="K48" s="43">
        <v>179136.91211039494</v>
      </c>
      <c r="L48" s="21">
        <v>521993.75834963325</v>
      </c>
      <c r="M48" s="65">
        <v>917268.49578713975</v>
      </c>
      <c r="N48" s="64">
        <v>818393.50463768095</v>
      </c>
      <c r="O48" s="21">
        <v>818044.52149253723</v>
      </c>
      <c r="P48" s="21">
        <v>877379.67772727297</v>
      </c>
      <c r="Q48" s="21">
        <v>886065.33984615374</v>
      </c>
      <c r="R48" s="21">
        <v>986702.21063492086</v>
      </c>
      <c r="S48" s="21">
        <v>982156.44278688519</v>
      </c>
      <c r="T48" s="21">
        <v>1080581.1456666666</v>
      </c>
    </row>
    <row r="49" spans="2:20" x14ac:dyDescent="0.3">
      <c r="B49" s="3" t="s">
        <v>246</v>
      </c>
      <c r="C49" s="21">
        <v>8639.5225381062719</v>
      </c>
      <c r="D49" s="21">
        <v>11627.712827142694</v>
      </c>
      <c r="E49" s="21">
        <v>15109.153586568884</v>
      </c>
      <c r="F49" s="21">
        <v>19471.013926858999</v>
      </c>
      <c r="G49" s="21">
        <v>23477.549754035088</v>
      </c>
      <c r="H49" s="43">
        <v>31555.87216508362</v>
      </c>
      <c r="I49" s="43">
        <v>49144.039028647479</v>
      </c>
      <c r="J49" s="43">
        <v>80832.576681782826</v>
      </c>
      <c r="K49" s="43">
        <v>167234.54249902425</v>
      </c>
      <c r="L49" s="21">
        <v>506295.97121678316</v>
      </c>
      <c r="M49" s="65">
        <v>795359.14245530393</v>
      </c>
      <c r="N49" s="64">
        <v>706926.71190082619</v>
      </c>
      <c r="O49" s="21">
        <v>700722.00256198354</v>
      </c>
      <c r="P49" s="21">
        <v>762425.54708333337</v>
      </c>
      <c r="Q49" s="21">
        <v>851982.08546218509</v>
      </c>
      <c r="R49" s="21">
        <v>849752.87336134445</v>
      </c>
      <c r="S49" s="21">
        <v>846479.79025000008</v>
      </c>
      <c r="T49" s="21">
        <v>852148.95369747863</v>
      </c>
    </row>
    <row r="50" spans="2:20" x14ac:dyDescent="0.3">
      <c r="B50" s="3" t="s">
        <v>247</v>
      </c>
      <c r="C50" s="21">
        <v>6493.915119676537</v>
      </c>
      <c r="D50" s="21">
        <v>9295.9602714037719</v>
      </c>
      <c r="E50" s="21">
        <v>12295.381704579811</v>
      </c>
      <c r="F50" s="21">
        <v>14594.571212767029</v>
      </c>
      <c r="G50" s="21">
        <v>20342.80414690742</v>
      </c>
      <c r="H50" s="43">
        <v>27203.789650639421</v>
      </c>
      <c r="I50" s="43">
        <v>37561.45833257278</v>
      </c>
      <c r="J50" s="43">
        <v>60161.693921895414</v>
      </c>
      <c r="K50" s="43">
        <v>108287.97858799408</v>
      </c>
      <c r="L50" s="21">
        <v>254097.26683812405</v>
      </c>
      <c r="M50" s="65">
        <v>417116.51837988832</v>
      </c>
      <c r="N50" s="64">
        <v>348627.50943396229</v>
      </c>
      <c r="O50" s="21">
        <v>388877.75807692308</v>
      </c>
      <c r="P50" s="21">
        <v>392028.08549019613</v>
      </c>
      <c r="Q50" s="21">
        <v>433354.72960784315</v>
      </c>
      <c r="R50" s="21">
        <v>438074.22599999997</v>
      </c>
      <c r="S50" s="21">
        <v>438811.51120000007</v>
      </c>
      <c r="T50" s="21">
        <v>484117.68098039227</v>
      </c>
    </row>
    <row r="51" spans="2:20" x14ac:dyDescent="0.3">
      <c r="B51" s="3" t="s">
        <v>248</v>
      </c>
      <c r="C51" s="21">
        <v>5829.4936264635426</v>
      </c>
      <c r="D51" s="21">
        <v>7569.9921086405748</v>
      </c>
      <c r="E51" s="21">
        <v>10512.781680811551</v>
      </c>
      <c r="F51" s="21">
        <v>14145.826487133842</v>
      </c>
      <c r="G51" s="21">
        <v>18339.206514308986</v>
      </c>
      <c r="H51" s="43">
        <v>24561.999691661011</v>
      </c>
      <c r="I51" s="43">
        <v>33323.820515264561</v>
      </c>
      <c r="J51" s="43">
        <v>50288.164162456895</v>
      </c>
      <c r="K51" s="43">
        <v>122856.21389380396</v>
      </c>
      <c r="L51" s="21">
        <v>388818.56445422542</v>
      </c>
      <c r="M51" s="65">
        <v>738820.27857558138</v>
      </c>
      <c r="N51" s="64">
        <v>536851.33299999998</v>
      </c>
      <c r="O51" s="21">
        <v>635296.40580000018</v>
      </c>
      <c r="P51" s="21">
        <v>721399.84799999988</v>
      </c>
      <c r="Q51" s="21">
        <v>734567.72640000004</v>
      </c>
      <c r="R51" s="21">
        <v>846212.91428571439</v>
      </c>
      <c r="S51" s="21">
        <v>849017.77595744678</v>
      </c>
      <c r="T51" s="21">
        <v>862086.28958333342</v>
      </c>
    </row>
    <row r="52" spans="2:20" x14ac:dyDescent="0.3">
      <c r="B52" s="3" t="s">
        <v>249</v>
      </c>
      <c r="C52" s="21">
        <v>8908.4513565999041</v>
      </c>
      <c r="D52" s="21">
        <v>10695.024992687957</v>
      </c>
      <c r="E52" s="21">
        <v>15295.714555502833</v>
      </c>
      <c r="F52" s="21">
        <v>18708.50886567331</v>
      </c>
      <c r="G52" s="21">
        <v>24236.928706611518</v>
      </c>
      <c r="H52" s="43">
        <v>35760.34638845735</v>
      </c>
      <c r="I52" s="43">
        <v>49720.727131683925</v>
      </c>
      <c r="J52" s="43">
        <v>75442.10568181031</v>
      </c>
      <c r="K52" s="43">
        <v>142582.60236559136</v>
      </c>
      <c r="L52" s="21">
        <v>379975.80909621</v>
      </c>
      <c r="M52" s="65">
        <v>640251.30828125018</v>
      </c>
      <c r="N52" s="64">
        <v>564931.89654545439</v>
      </c>
      <c r="O52" s="21">
        <v>619217.70148148132</v>
      </c>
      <c r="P52" s="21">
        <v>616187.07745454554</v>
      </c>
      <c r="Q52" s="21">
        <v>619625.49454545474</v>
      </c>
      <c r="R52" s="21">
        <v>681048.47072727268</v>
      </c>
      <c r="S52" s="21">
        <v>683072.38600000006</v>
      </c>
      <c r="T52" s="21">
        <v>697293.70200000028</v>
      </c>
    </row>
    <row r="53" spans="2:20" x14ac:dyDescent="0.3">
      <c r="B53" s="3" t="s">
        <v>250</v>
      </c>
      <c r="C53" s="21">
        <v>8286.218033175106</v>
      </c>
      <c r="D53" s="21">
        <v>10611.647657663239</v>
      </c>
      <c r="E53" s="21">
        <v>14205.344518931664</v>
      </c>
      <c r="F53" s="21">
        <v>19067.920930907272</v>
      </c>
      <c r="G53" s="21">
        <v>25053.285423994846</v>
      </c>
      <c r="H53" s="43">
        <v>33661.728840903445</v>
      </c>
      <c r="I53" s="43">
        <v>48081.289578189637</v>
      </c>
      <c r="J53" s="43">
        <v>80858.969540970982</v>
      </c>
      <c r="K53" s="43">
        <v>160689.74912079467</v>
      </c>
      <c r="L53" s="21">
        <v>376986.93905203138</v>
      </c>
      <c r="M53" s="65">
        <v>635874.10746113991</v>
      </c>
      <c r="N53" s="64">
        <v>551953.03464285703</v>
      </c>
      <c r="O53" s="21">
        <v>550594.0569026547</v>
      </c>
      <c r="P53" s="21">
        <v>612212.55216216214</v>
      </c>
      <c r="Q53" s="21">
        <v>638692.33594594593</v>
      </c>
      <c r="R53" s="21">
        <v>671500.17845454556</v>
      </c>
      <c r="S53" s="21">
        <v>694793.55638888897</v>
      </c>
      <c r="T53" s="21">
        <v>739306.32102803735</v>
      </c>
    </row>
    <row r="54" spans="2:20" x14ac:dyDescent="0.3">
      <c r="B54" s="5" t="s">
        <v>251</v>
      </c>
      <c r="C54" s="22">
        <v>9490.9613086408845</v>
      </c>
      <c r="D54" s="22">
        <v>13236.371925786565</v>
      </c>
      <c r="E54" s="22">
        <v>18061.356093354527</v>
      </c>
      <c r="F54" s="22">
        <v>22950.067287460199</v>
      </c>
      <c r="G54" s="22">
        <v>32036.912964906776</v>
      </c>
      <c r="H54" s="55">
        <v>43136.873970258959</v>
      </c>
      <c r="I54" s="55">
        <v>67119.936036955289</v>
      </c>
      <c r="J54" s="55">
        <v>106653.83013565891</v>
      </c>
      <c r="K54" s="55">
        <v>253440.62405473171</v>
      </c>
      <c r="L54" s="22">
        <v>691363.47704947006</v>
      </c>
      <c r="M54" s="65">
        <v>1074174.6092429019</v>
      </c>
      <c r="N54" s="80">
        <v>984816.02888888889</v>
      </c>
      <c r="O54" s="112">
        <v>1037332.2084444443</v>
      </c>
      <c r="P54" s="112">
        <v>1062674.6297826087</v>
      </c>
      <c r="Q54" s="112">
        <v>1084854.9280434784</v>
      </c>
      <c r="R54" s="112">
        <v>1106201.9188888888</v>
      </c>
      <c r="S54" s="112">
        <v>1100602.8484444441</v>
      </c>
      <c r="T54" s="112">
        <v>1142757.9168888887</v>
      </c>
    </row>
    <row r="55" spans="2:20" x14ac:dyDescent="0.3">
      <c r="B55" s="27" t="s">
        <v>184</v>
      </c>
      <c r="C55" s="41">
        <f>+SUMPRODUCT(C56:C70,'III. Aportantes'!C56:C70)/'III. Aportantes'!C55</f>
        <v>13867.567725091933</v>
      </c>
      <c r="D55" s="41">
        <f>+SUMPRODUCT(D56:D70,'III. Aportantes'!D56:D70)/'III. Aportantes'!D55</f>
        <v>18968.534102100479</v>
      </c>
      <c r="E55" s="41">
        <f>+SUMPRODUCT(E56:E70,'III. Aportantes'!E56:E70)/'III. Aportantes'!E55</f>
        <v>23866.409150134983</v>
      </c>
      <c r="F55" s="41">
        <f>+SUMPRODUCT(F56:F70,'III. Aportantes'!F56:F70)/'III. Aportantes'!F55</f>
        <v>29341.439406548627</v>
      </c>
      <c r="G55" s="41">
        <f>+SUMPRODUCT(G56:G70,'III. Aportantes'!G56:G70)/'III. Aportantes'!G55</f>
        <v>40252.602177720684</v>
      </c>
      <c r="H55" s="54">
        <f>+SUMPRODUCT(H56:H70,'III. Aportantes'!H56:H70)/'III. Aportantes'!H55</f>
        <v>54067.525884827548</v>
      </c>
      <c r="I55" s="54">
        <f>+SUMPRODUCT(I56:I70,'III. Aportantes'!I56:I70)/'III. Aportantes'!I55</f>
        <v>78775.047340380886</v>
      </c>
      <c r="J55" s="54">
        <f>+SUMPRODUCT(J56:J70,'III. Aportantes'!J56:J70)/'III. Aportantes'!J55</f>
        <v>129745.70009365209</v>
      </c>
      <c r="K55" s="54">
        <f>+SUMPRODUCT(K56:K70,'III. Aportantes'!K56:K70)/'III. Aportantes'!K55</f>
        <v>285868.01099947194</v>
      </c>
      <c r="L55" s="41">
        <f>+SUMPRODUCT(L56:L70,'III. Aportantes'!L56:L70)/'III. Aportantes'!L55</f>
        <v>741669.90000947774</v>
      </c>
      <c r="M55" s="41">
        <f>+SUMPRODUCT(M56:M70,'III. Aportantes'!M56:M70)/'III. Aportantes'!M55</f>
        <v>1217960.8230219022</v>
      </c>
      <c r="N55" s="78">
        <f>+SUMPRODUCT(N56:N70,'III. Aportantes'!N56:N70)/'III. Aportantes'!N55</f>
        <v>1066091.1860353537</v>
      </c>
      <c r="O55" s="111">
        <f>+SUMPRODUCT(O56:O70,'III. Aportantes'!O56:O70)/'III. Aportantes'!O55</f>
        <v>1130042.1111817032</v>
      </c>
      <c r="P55" s="111">
        <f>+SUMPRODUCT(P56:P70,'III. Aportantes'!P56:P70)/'III. Aportantes'!P55</f>
        <v>1171922.9864069538</v>
      </c>
      <c r="Q55" s="111">
        <f>+SUMPRODUCT(Q56:Q70,'III. Aportantes'!Q56:Q70)/'III. Aportantes'!Q55</f>
        <v>1230561.7081266143</v>
      </c>
      <c r="R55" s="111">
        <f>+SUMPRODUCT(R56:R70,'III. Aportantes'!R56:R70)/'III. Aportantes'!R55</f>
        <v>1305842.3602404161</v>
      </c>
      <c r="S55" s="111">
        <f>+SUMPRODUCT(S56:S70,'III. Aportantes'!S56:S70)/'III. Aportantes'!S55</f>
        <v>1307534.6878562011</v>
      </c>
      <c r="T55" s="111">
        <f>+SUMPRODUCT(T56:T70,'III. Aportantes'!T56:T70)/'III. Aportantes'!T55</f>
        <v>1324060.6788122097</v>
      </c>
    </row>
    <row r="56" spans="2:20" x14ac:dyDescent="0.3">
      <c r="B56" s="3" t="s">
        <v>578</v>
      </c>
      <c r="C56" s="21">
        <v>19475.876710858585</v>
      </c>
      <c r="D56" s="21">
        <v>26403.092822649574</v>
      </c>
      <c r="E56" s="21">
        <v>31345.309138176643</v>
      </c>
      <c r="F56" s="21">
        <v>32617.937657179427</v>
      </c>
      <c r="G56" s="21">
        <v>37191.763853155899</v>
      </c>
      <c r="H56" s="43">
        <v>47863.670250544666</v>
      </c>
      <c r="I56" s="43">
        <v>74126.540147058826</v>
      </c>
      <c r="J56" s="43">
        <v>115228.96808681988</v>
      </c>
      <c r="K56" s="43">
        <v>260076.18276315788</v>
      </c>
      <c r="L56" s="21">
        <v>812609.52312775329</v>
      </c>
      <c r="M56" s="65">
        <v>1364489.7868571428</v>
      </c>
      <c r="N56" s="64">
        <v>1161636.72</v>
      </c>
      <c r="O56" s="21">
        <v>1265906.4400000002</v>
      </c>
      <c r="P56" s="21">
        <v>1363410.4679999999</v>
      </c>
      <c r="Q56" s="21">
        <v>1439152.1025</v>
      </c>
      <c r="R56" s="21">
        <v>1441286.5744999999</v>
      </c>
      <c r="S56" s="21">
        <v>1441984.1344999999</v>
      </c>
      <c r="T56" s="21">
        <v>1438052.0684999998</v>
      </c>
    </row>
    <row r="57" spans="2:20" x14ac:dyDescent="0.3">
      <c r="B57" s="3" t="s">
        <v>252</v>
      </c>
      <c r="C57" s="21">
        <v>14514.591356489547</v>
      </c>
      <c r="D57" s="21">
        <v>19498.824160963177</v>
      </c>
      <c r="E57" s="21">
        <v>25324.509300442125</v>
      </c>
      <c r="F57" s="21">
        <v>30308.471709721798</v>
      </c>
      <c r="G57" s="21">
        <v>42848.210569105693</v>
      </c>
      <c r="H57" s="43">
        <v>59359.492023809529</v>
      </c>
      <c r="I57" s="43">
        <v>86363.276698223344</v>
      </c>
      <c r="J57" s="43">
        <v>137994.94196978208</v>
      </c>
      <c r="K57" s="43">
        <v>304667.01159704628</v>
      </c>
      <c r="L57" s="21">
        <v>868317.72982578399</v>
      </c>
      <c r="M57" s="65">
        <v>1296234.6874328358</v>
      </c>
      <c r="N57" s="64">
        <v>1140433.6755319147</v>
      </c>
      <c r="O57" s="21">
        <v>1233627.0337499999</v>
      </c>
      <c r="P57" s="21">
        <v>1232473.5466666666</v>
      </c>
      <c r="Q57" s="21">
        <v>1306998.2731250003</v>
      </c>
      <c r="R57" s="21">
        <v>1385374.4025000001</v>
      </c>
      <c r="S57" s="21">
        <v>1386455.4966666668</v>
      </c>
      <c r="T57" s="21">
        <v>1385034.5293750002</v>
      </c>
    </row>
    <row r="58" spans="2:20" x14ac:dyDescent="0.3">
      <c r="B58" s="3" t="s">
        <v>579</v>
      </c>
      <c r="C58" s="21">
        <v>13306.349291666666</v>
      </c>
      <c r="D58" s="21">
        <v>15664.161280357142</v>
      </c>
      <c r="E58" s="21">
        <v>20289.604235578972</v>
      </c>
      <c r="F58" s="21">
        <v>24292.410135430488</v>
      </c>
      <c r="G58" s="21">
        <v>29541.0681367978</v>
      </c>
      <c r="H58" s="43">
        <v>43724.0567062431</v>
      </c>
      <c r="I58" s="43">
        <v>59920.327483955909</v>
      </c>
      <c r="J58" s="43">
        <v>97575.116570638726</v>
      </c>
      <c r="K58" s="43">
        <v>187115.08347167145</v>
      </c>
      <c r="L58" s="21">
        <v>683804.0772776769</v>
      </c>
      <c r="M58" s="65">
        <v>1118697.2468106314</v>
      </c>
      <c r="N58" s="64">
        <v>1008271.9186363639</v>
      </c>
      <c r="O58" s="21">
        <v>1076346.5381818179</v>
      </c>
      <c r="P58" s="21">
        <v>1079289.3124999998</v>
      </c>
      <c r="Q58" s="21">
        <v>1107514.9797674417</v>
      </c>
      <c r="R58" s="21">
        <v>1163914.6553488374</v>
      </c>
      <c r="S58" s="21">
        <v>1190133.4883333333</v>
      </c>
      <c r="T58" s="21">
        <v>1216069.4785365856</v>
      </c>
    </row>
    <row r="59" spans="2:20" x14ac:dyDescent="0.3">
      <c r="B59" s="3" t="s">
        <v>580</v>
      </c>
      <c r="C59" s="21">
        <v>10541.214798301591</v>
      </c>
      <c r="D59" s="21">
        <v>14682.457286874444</v>
      </c>
      <c r="E59" s="21">
        <v>19933.710587361853</v>
      </c>
      <c r="F59" s="21">
        <v>23418.655791588859</v>
      </c>
      <c r="G59" s="21">
        <v>34612.530119709394</v>
      </c>
      <c r="H59" s="43">
        <v>57029.711434893543</v>
      </c>
      <c r="I59" s="43">
        <v>82019.401414525724</v>
      </c>
      <c r="J59" s="43">
        <v>130292.33745462996</v>
      </c>
      <c r="K59" s="43">
        <v>279219.56283461722</v>
      </c>
      <c r="L59" s="21">
        <v>863104.41825842706</v>
      </c>
      <c r="M59" s="65">
        <v>1375907.7806185568</v>
      </c>
      <c r="N59" s="64">
        <v>1226889.8818518517</v>
      </c>
      <c r="O59" s="21">
        <v>1208868.0778571425</v>
      </c>
      <c r="P59" s="21">
        <v>1352715.4367857145</v>
      </c>
      <c r="Q59" s="21">
        <v>1376362.5932142856</v>
      </c>
      <c r="R59" s="21">
        <v>1468594.8339285715</v>
      </c>
      <c r="S59" s="21">
        <v>1492126.9750000001</v>
      </c>
      <c r="T59" s="21">
        <v>1505088.1837037038</v>
      </c>
    </row>
    <row r="60" spans="2:20" x14ac:dyDescent="0.3">
      <c r="B60" s="3" t="s">
        <v>253</v>
      </c>
      <c r="C60" s="21">
        <v>10600.899831746034</v>
      </c>
      <c r="D60" s="21">
        <v>15377.96614211724</v>
      </c>
      <c r="E60" s="21">
        <v>20881.600067934785</v>
      </c>
      <c r="F60" s="21">
        <v>25172.72782783816</v>
      </c>
      <c r="G60" s="21">
        <v>34408.690300000009</v>
      </c>
      <c r="H60" s="43">
        <v>44214.664548611116</v>
      </c>
      <c r="I60" s="43">
        <v>66087.751007195286</v>
      </c>
      <c r="J60" s="43">
        <v>109007.6088235294</v>
      </c>
      <c r="K60" s="43">
        <v>277194.06807734206</v>
      </c>
      <c r="L60" s="21">
        <v>938583.12877450977</v>
      </c>
      <c r="M60" s="65">
        <v>1537848.7657480314</v>
      </c>
      <c r="N60" s="64">
        <v>1287137.0638888886</v>
      </c>
      <c r="O60" s="21">
        <v>1503139.2788888889</v>
      </c>
      <c r="P60" s="21">
        <v>1503139.2788888889</v>
      </c>
      <c r="Q60" s="21">
        <v>1503139.2788888889</v>
      </c>
      <c r="R60" s="21">
        <v>1622516.2847368419</v>
      </c>
      <c r="S60" s="21">
        <v>1663913.5288888889</v>
      </c>
      <c r="T60" s="21">
        <v>1677252.895</v>
      </c>
    </row>
    <row r="61" spans="2:20" x14ac:dyDescent="0.3">
      <c r="B61" s="3" t="s">
        <v>254</v>
      </c>
      <c r="C61" s="21">
        <v>11401.558454527463</v>
      </c>
      <c r="D61" s="21">
        <v>15014.235094786951</v>
      </c>
      <c r="E61" s="21">
        <v>19908.492196830077</v>
      </c>
      <c r="F61" s="21">
        <v>24263.895331059863</v>
      </c>
      <c r="G61" s="21">
        <v>33140.513067096501</v>
      </c>
      <c r="H61" s="43">
        <v>48957.174056827447</v>
      </c>
      <c r="I61" s="43">
        <v>70371.15650865488</v>
      </c>
      <c r="J61" s="43">
        <v>111296.19366156279</v>
      </c>
      <c r="K61" s="43">
        <v>238075.91824721778</v>
      </c>
      <c r="L61" s="21">
        <v>799502.30131713557</v>
      </c>
      <c r="M61" s="65">
        <v>1212439.5910313902</v>
      </c>
      <c r="N61" s="64">
        <v>1076910.4701515154</v>
      </c>
      <c r="O61" s="21">
        <v>1088327.4543076921</v>
      </c>
      <c r="P61" s="21">
        <v>1187928.2585937497</v>
      </c>
      <c r="Q61" s="21">
        <v>1196275.6092063491</v>
      </c>
      <c r="R61" s="21">
        <v>1319591.7114516131</v>
      </c>
      <c r="S61" s="21">
        <v>1309678.2504838714</v>
      </c>
      <c r="T61" s="21">
        <v>1320674.56984375</v>
      </c>
    </row>
    <row r="62" spans="2:20" x14ac:dyDescent="0.3">
      <c r="B62" s="3" t="s">
        <v>581</v>
      </c>
      <c r="C62" s="21">
        <v>15134.753788405798</v>
      </c>
      <c r="D62" s="21">
        <v>19784.922610205307</v>
      </c>
      <c r="E62" s="21">
        <v>26481.598211050728</v>
      </c>
      <c r="F62" s="21">
        <v>34983.20339722222</v>
      </c>
      <c r="G62" s="21">
        <v>46918.374253747788</v>
      </c>
      <c r="H62" s="43">
        <v>63953.782996715927</v>
      </c>
      <c r="I62" s="43">
        <v>91852.922073667069</v>
      </c>
      <c r="J62" s="43">
        <v>152505.39035897437</v>
      </c>
      <c r="K62" s="43">
        <v>385647.90947083337</v>
      </c>
      <c r="L62" s="21">
        <v>1133718.2476547232</v>
      </c>
      <c r="M62" s="65">
        <v>2003725.0867241379</v>
      </c>
      <c r="N62" s="64">
        <v>1783567.0899999999</v>
      </c>
      <c r="O62" s="21">
        <v>1783567.0899999999</v>
      </c>
      <c r="P62" s="21">
        <v>1926252.4499999995</v>
      </c>
      <c r="Q62" s="21">
        <v>2041827.6012000002</v>
      </c>
      <c r="R62" s="21">
        <v>2164337.2523999996</v>
      </c>
      <c r="S62" s="21">
        <v>2164337.2523999996</v>
      </c>
      <c r="T62" s="21">
        <v>2168789.4454166666</v>
      </c>
    </row>
    <row r="63" spans="2:20" x14ac:dyDescent="0.3">
      <c r="B63" s="3" t="s">
        <v>582</v>
      </c>
      <c r="C63" s="21">
        <v>20559.289401444788</v>
      </c>
      <c r="D63" s="21">
        <v>27116.780142551888</v>
      </c>
      <c r="E63" s="21">
        <v>33320.949744769117</v>
      </c>
      <c r="F63" s="21">
        <v>40551.811760101009</v>
      </c>
      <c r="G63" s="21">
        <v>54816.155919896082</v>
      </c>
      <c r="H63" s="43">
        <v>80240.578124999985</v>
      </c>
      <c r="I63" s="43">
        <v>137333.04433333332</v>
      </c>
      <c r="J63" s="43">
        <v>226604.00503294906</v>
      </c>
      <c r="K63" s="43">
        <v>458903.37822642544</v>
      </c>
      <c r="L63" s="21">
        <v>1273898.0705777775</v>
      </c>
      <c r="M63" s="65">
        <v>1818636.0857480313</v>
      </c>
      <c r="N63" s="64">
        <v>1700427.2442105261</v>
      </c>
      <c r="O63" s="21">
        <v>1701035.7826315786</v>
      </c>
      <c r="P63" s="21">
        <v>1707104.4657894738</v>
      </c>
      <c r="Q63" s="21">
        <v>1824443.4594736842</v>
      </c>
      <c r="R63" s="21">
        <v>1864837.2755555557</v>
      </c>
      <c r="S63" s="21">
        <v>1915882.4635294115</v>
      </c>
      <c r="T63" s="21">
        <v>2068906.3725000001</v>
      </c>
    </row>
    <row r="64" spans="2:20" x14ac:dyDescent="0.3">
      <c r="B64" s="3" t="s">
        <v>255</v>
      </c>
      <c r="C64" s="21">
        <v>12221.326446257226</v>
      </c>
      <c r="D64" s="21">
        <v>15688.783989369294</v>
      </c>
      <c r="E64" s="21">
        <v>21488.261859542268</v>
      </c>
      <c r="F64" s="21">
        <v>25004.638815279191</v>
      </c>
      <c r="G64" s="21">
        <v>34072.176281376887</v>
      </c>
      <c r="H64" s="43">
        <v>51590.296955046993</v>
      </c>
      <c r="I64" s="43">
        <v>71691.735610426127</v>
      </c>
      <c r="J64" s="43">
        <v>119011.69424441097</v>
      </c>
      <c r="K64" s="43">
        <v>248242.65641281931</v>
      </c>
      <c r="L64" s="21">
        <v>807455.40728417272</v>
      </c>
      <c r="M64" s="65">
        <v>1272979.0459752323</v>
      </c>
      <c r="N64" s="64">
        <v>1171195.7628260865</v>
      </c>
      <c r="O64" s="21">
        <v>1184324.8710638299</v>
      </c>
      <c r="P64" s="21">
        <v>1225985.3943478258</v>
      </c>
      <c r="Q64" s="21">
        <v>1285379.6919565219</v>
      </c>
      <c r="R64" s="21">
        <v>1289859.2573913042</v>
      </c>
      <c r="S64" s="21">
        <v>1350999.9776086959</v>
      </c>
      <c r="T64" s="21">
        <v>1405035.6313043477</v>
      </c>
    </row>
    <row r="65" spans="2:20" x14ac:dyDescent="0.3">
      <c r="B65" s="3" t="s">
        <v>583</v>
      </c>
      <c r="C65" s="21">
        <v>13589.50971764347</v>
      </c>
      <c r="D65" s="21">
        <v>18104.922268648017</v>
      </c>
      <c r="E65" s="21">
        <v>23507.417240884115</v>
      </c>
      <c r="F65" s="21">
        <v>30358.152535991787</v>
      </c>
      <c r="G65" s="21">
        <v>42467.255079087583</v>
      </c>
      <c r="H65" s="43">
        <v>64054.070486111123</v>
      </c>
      <c r="I65" s="43">
        <v>82178.291011904759</v>
      </c>
      <c r="J65" s="43">
        <v>132885.75862103177</v>
      </c>
      <c r="K65" s="43">
        <v>280708.34724297927</v>
      </c>
      <c r="L65" s="21">
        <v>895858.8239374999</v>
      </c>
      <c r="M65" s="65">
        <v>1644198.2687837835</v>
      </c>
      <c r="N65" s="64">
        <v>1561223.1310000001</v>
      </c>
      <c r="O65" s="21">
        <v>1601406.9310000001</v>
      </c>
      <c r="P65" s="21">
        <v>1630281.929</v>
      </c>
      <c r="Q65" s="21">
        <v>1621902.3318181816</v>
      </c>
      <c r="R65" s="21">
        <v>1653947.22</v>
      </c>
      <c r="S65" s="21">
        <v>1696925.5854545454</v>
      </c>
      <c r="T65" s="21">
        <v>1731002.3154545452</v>
      </c>
    </row>
    <row r="66" spans="2:20" ht="15" customHeight="1" x14ac:dyDescent="0.3">
      <c r="B66" s="3" t="s">
        <v>584</v>
      </c>
      <c r="C66" s="21">
        <v>16783.789845053801</v>
      </c>
      <c r="D66" s="21">
        <v>19777.690298226833</v>
      </c>
      <c r="E66" s="21">
        <v>31853.052579051378</v>
      </c>
      <c r="F66" s="21">
        <v>38762.33910477053</v>
      </c>
      <c r="G66" s="21">
        <v>56595.90751066566</v>
      </c>
      <c r="H66" s="43">
        <v>68446.479799723427</v>
      </c>
      <c r="I66" s="43">
        <v>91723.133229847488</v>
      </c>
      <c r="J66" s="43">
        <v>148675.01607843136</v>
      </c>
      <c r="K66" s="43">
        <v>333000.04398965143</v>
      </c>
      <c r="L66" s="21">
        <v>1005657.0823834197</v>
      </c>
      <c r="M66" s="65">
        <v>1619939.6196116507</v>
      </c>
      <c r="N66" s="64">
        <v>1502827.4781249999</v>
      </c>
      <c r="O66" s="21">
        <v>1623052.6768749999</v>
      </c>
      <c r="P66" s="21">
        <v>1590609.11</v>
      </c>
      <c r="Q66" s="21">
        <v>1635832.4728571428</v>
      </c>
      <c r="R66" s="21">
        <v>1635832.4728571428</v>
      </c>
      <c r="S66" s="21">
        <v>1635832.4728571428</v>
      </c>
      <c r="T66" s="21">
        <v>1733971.2735714286</v>
      </c>
    </row>
    <row r="67" spans="2:20" x14ac:dyDescent="0.3">
      <c r="B67" s="3" t="s">
        <v>585</v>
      </c>
      <c r="C67" s="21">
        <v>12177.377394636018</v>
      </c>
      <c r="D67" s="21">
        <v>17040.824041645406</v>
      </c>
      <c r="E67" s="21">
        <v>21482.943327442776</v>
      </c>
      <c r="F67" s="21">
        <v>26771.62345465746</v>
      </c>
      <c r="G67" s="21">
        <v>38788.747206439395</v>
      </c>
      <c r="H67" s="43">
        <v>52113.912710573488</v>
      </c>
      <c r="I67" s="43">
        <v>73264.145565350394</v>
      </c>
      <c r="J67" s="43">
        <v>116127.60576512096</v>
      </c>
      <c r="K67" s="43">
        <v>246281.97288939022</v>
      </c>
      <c r="L67" s="21">
        <v>715124.54860869562</v>
      </c>
      <c r="M67" s="65">
        <v>1246999.122020202</v>
      </c>
      <c r="N67" s="64">
        <v>1060228.2274999996</v>
      </c>
      <c r="O67" s="21">
        <v>1241158.2535714286</v>
      </c>
      <c r="P67" s="21">
        <v>1267313.7599999998</v>
      </c>
      <c r="Q67" s="21">
        <v>1268259.0024999999</v>
      </c>
      <c r="R67" s="21">
        <v>1311849.1782142858</v>
      </c>
      <c r="S67" s="21">
        <v>1312146.1353571427</v>
      </c>
      <c r="T67" s="21">
        <v>1266636.6186666666</v>
      </c>
    </row>
    <row r="68" spans="2:20" x14ac:dyDescent="0.3">
      <c r="B68" s="3" t="s">
        <v>256</v>
      </c>
      <c r="C68" s="21">
        <v>14999.2643688486</v>
      </c>
      <c r="D68" s="21">
        <v>21297.766769708785</v>
      </c>
      <c r="E68" s="21">
        <v>29729.388531274817</v>
      </c>
      <c r="F68" s="21">
        <v>37856.521889839649</v>
      </c>
      <c r="G68" s="21">
        <v>45853.339873266661</v>
      </c>
      <c r="H68" s="43">
        <v>56407.157522640424</v>
      </c>
      <c r="I68" s="43">
        <v>71562.889267219711</v>
      </c>
      <c r="J68" s="43">
        <v>112123.8399108404</v>
      </c>
      <c r="K68" s="43">
        <v>260029.27830496302</v>
      </c>
      <c r="L68" s="21">
        <v>675192.94674545445</v>
      </c>
      <c r="M68" s="65">
        <v>1096986.458266254</v>
      </c>
      <c r="N68" s="79">
        <v>949125.02326086944</v>
      </c>
      <c r="O68" s="112">
        <v>1072323.3469565217</v>
      </c>
      <c r="P68" s="112">
        <v>1071802.5200000003</v>
      </c>
      <c r="Q68" s="112">
        <v>1079901.8702173913</v>
      </c>
      <c r="R68" s="112">
        <v>1169639.711304348</v>
      </c>
      <c r="S68" s="112">
        <v>1158506.478478261</v>
      </c>
      <c r="T68" s="112">
        <v>1178153.7345652175</v>
      </c>
    </row>
    <row r="69" spans="2:20" x14ac:dyDescent="0.3">
      <c r="B69" s="3" t="s">
        <v>257</v>
      </c>
      <c r="C69" s="21">
        <v>14060.95655496041</v>
      </c>
      <c r="D69" s="21">
        <v>19659.202778612631</v>
      </c>
      <c r="E69" s="21">
        <v>24121.971762687132</v>
      </c>
      <c r="F69" s="21">
        <v>29852.448857479743</v>
      </c>
      <c r="G69" s="21">
        <v>41651.625027950402</v>
      </c>
      <c r="H69" s="43">
        <v>54996.373754583015</v>
      </c>
      <c r="I69" s="43">
        <v>80302.614732214031</v>
      </c>
      <c r="J69" s="43">
        <v>134627.07733051607</v>
      </c>
      <c r="K69" s="43">
        <v>294739.78662418795</v>
      </c>
      <c r="L69" s="21">
        <v>671136.79934671102</v>
      </c>
      <c r="M69" s="65">
        <v>1126097.6720747468</v>
      </c>
      <c r="N69" s="79">
        <v>954991.08319952793</v>
      </c>
      <c r="O69" s="112">
        <v>1030933.9721360395</v>
      </c>
      <c r="P69" s="112">
        <v>1071926.3082051273</v>
      </c>
      <c r="Q69" s="112">
        <v>1144476.1088794137</v>
      </c>
      <c r="R69" s="112">
        <v>1237275.6978921569</v>
      </c>
      <c r="S69" s="112">
        <v>1223986.5341028862</v>
      </c>
      <c r="T69" s="112">
        <v>1234236.5294543146</v>
      </c>
    </row>
    <row r="70" spans="2:20" x14ac:dyDescent="0.3">
      <c r="B70" s="5" t="s">
        <v>258</v>
      </c>
      <c r="C70" s="22">
        <v>13708.239186687011</v>
      </c>
      <c r="D70" s="22">
        <v>18265.540822555948</v>
      </c>
      <c r="E70" s="22">
        <v>22892.729132344142</v>
      </c>
      <c r="F70" s="22">
        <v>28060.265338079935</v>
      </c>
      <c r="G70" s="22">
        <v>37388.795509891672</v>
      </c>
      <c r="H70" s="55">
        <v>50161.154008194164</v>
      </c>
      <c r="I70" s="55">
        <v>75340.68452475121</v>
      </c>
      <c r="J70" s="55">
        <v>121034.11802951717</v>
      </c>
      <c r="K70" s="55">
        <v>276150.36700858315</v>
      </c>
      <c r="L70" s="22">
        <v>816389.96547899593</v>
      </c>
      <c r="M70" s="65">
        <v>1294169.8156367717</v>
      </c>
      <c r="N70" s="80">
        <v>1192207.4223692315</v>
      </c>
      <c r="O70" s="112">
        <v>1219228.8796894404</v>
      </c>
      <c r="P70" s="112">
        <v>1255295.1876397512</v>
      </c>
      <c r="Q70" s="112">
        <v>1303225.1966352207</v>
      </c>
      <c r="R70" s="112">
        <v>1340634.7086031751</v>
      </c>
      <c r="S70" s="112">
        <v>1362982.3493630581</v>
      </c>
      <c r="T70" s="112">
        <v>1391823.3231847144</v>
      </c>
    </row>
    <row r="71" spans="2:20" x14ac:dyDescent="0.3">
      <c r="B71" s="27" t="s">
        <v>185</v>
      </c>
      <c r="C71" s="41">
        <f>+SUMPRODUCT(C72:C73,'III. Aportantes'!C72:C73)/'III. Aportantes'!C71</f>
        <v>7503.4903615903222</v>
      </c>
      <c r="D71" s="41">
        <f>+SUMPRODUCT(D72:D73,'III. Aportantes'!D72:D73)/'III. Aportantes'!D71</f>
        <v>12086.027728217869</v>
      </c>
      <c r="E71" s="41">
        <f>+SUMPRODUCT(E72:E73,'III. Aportantes'!E72:E73)/'III. Aportantes'!E71</f>
        <v>15897.979483088593</v>
      </c>
      <c r="F71" s="41">
        <f>+SUMPRODUCT(F72:F73,'III. Aportantes'!F72:F73)/'III. Aportantes'!F71</f>
        <v>20494.907619873928</v>
      </c>
      <c r="G71" s="41">
        <f>+SUMPRODUCT(G72:G73,'III. Aportantes'!G72:G73)/'III. Aportantes'!G71</f>
        <v>25301.880543700048</v>
      </c>
      <c r="H71" s="54">
        <f>+SUMPRODUCT(H72:H73,'III. Aportantes'!H72:H73)/'III. Aportantes'!H71</f>
        <v>36291.220701075268</v>
      </c>
      <c r="I71" s="54">
        <f>+SUMPRODUCT(I72:I73,'III. Aportantes'!I72:I73)/'III. Aportantes'!I71</f>
        <v>48303.068214419349</v>
      </c>
      <c r="J71" s="54">
        <f>+SUMPRODUCT(J72:J73,'III. Aportantes'!J72:J73)/'III. Aportantes'!J71</f>
        <v>76266.031689925643</v>
      </c>
      <c r="K71" s="54">
        <f>+SUMPRODUCT(K72:K73,'III. Aportantes'!K72:K73)/'III. Aportantes'!K71</f>
        <v>151333.2123989473</v>
      </c>
      <c r="L71" s="41">
        <f>+SUMPRODUCT(L72:L73,'III. Aportantes'!L72:L73)/'III. Aportantes'!L71</f>
        <v>463358.54835871904</v>
      </c>
      <c r="M71" s="41">
        <f>+SUMPRODUCT(M72:M73,'III. Aportantes'!M72:M73)/'III. Aportantes'!M71</f>
        <v>899232.61398459028</v>
      </c>
      <c r="N71" s="78">
        <f>+SUMPRODUCT(N72:N73,'III. Aportantes'!N72:N73)/'III. Aportantes'!N71</f>
        <v>831306.41026315815</v>
      </c>
      <c r="O71" s="111">
        <f>+SUMPRODUCT(O72:O73,'III. Aportantes'!O72:O73)/'III. Aportantes'!O71</f>
        <v>839810.74067669187</v>
      </c>
      <c r="P71" s="111">
        <f>+SUMPRODUCT(P72:P73,'III. Aportantes'!P72:P73)/'III. Aportantes'!P71</f>
        <v>875814.19901886745</v>
      </c>
      <c r="Q71" s="111">
        <f>+SUMPRODUCT(Q72:Q73,'III. Aportantes'!Q72:Q73)/'III. Aportantes'!Q71</f>
        <v>877470.03155893588</v>
      </c>
      <c r="R71" s="111">
        <f>+SUMPRODUCT(R72:R73,'III. Aportantes'!R72:R73)/'III. Aportantes'!R71</f>
        <v>919970.16068965557</v>
      </c>
      <c r="S71" s="111">
        <f>+SUMPRODUCT(S72:S73,'III. Aportantes'!S72:S73)/'III. Aportantes'!S71</f>
        <v>956729.27133603138</v>
      </c>
      <c r="T71" s="111">
        <f>+SUMPRODUCT(T72:T73,'III. Aportantes'!T72:T73)/'III. Aportantes'!T71</f>
        <v>1004412.7488353419</v>
      </c>
    </row>
    <row r="72" spans="2:20" x14ac:dyDescent="0.3">
      <c r="B72" s="3" t="s">
        <v>259</v>
      </c>
      <c r="C72" s="21">
        <v>9192.0182998740274</v>
      </c>
      <c r="D72" s="21">
        <v>14843.909205322669</v>
      </c>
      <c r="E72" s="21">
        <v>18759.912741347282</v>
      </c>
      <c r="F72" s="21">
        <v>24592.509902619382</v>
      </c>
      <c r="G72" s="21">
        <v>32940.506165263978</v>
      </c>
      <c r="H72" s="43">
        <v>42916.573499671948</v>
      </c>
      <c r="I72" s="43">
        <v>56735.917943323097</v>
      </c>
      <c r="J72" s="43">
        <v>89380.092054517358</v>
      </c>
      <c r="K72" s="43">
        <v>175087.25083579621</v>
      </c>
      <c r="L72" s="21">
        <v>550152.74250976951</v>
      </c>
      <c r="M72" s="65">
        <v>1069937.3272958803</v>
      </c>
      <c r="N72" s="79">
        <v>987710.86015544075</v>
      </c>
      <c r="O72" s="112">
        <v>993106.53974093276</v>
      </c>
      <c r="P72" s="112">
        <v>1054280.0465624994</v>
      </c>
      <c r="Q72" s="112">
        <v>1058450.6552631585</v>
      </c>
      <c r="R72" s="112">
        <v>1103776.8556084663</v>
      </c>
      <c r="S72" s="112">
        <v>1112986.1389417977</v>
      </c>
      <c r="T72" s="112">
        <v>1182925.7902116408</v>
      </c>
    </row>
    <row r="73" spans="2:20" x14ac:dyDescent="0.3">
      <c r="B73" s="5" t="s">
        <v>260</v>
      </c>
      <c r="C73" s="22">
        <v>3835.983600808338</v>
      </c>
      <c r="D73" s="22">
        <v>5637.1469810028857</v>
      </c>
      <c r="E73" s="22">
        <v>9361.3345111730487</v>
      </c>
      <c r="F73" s="22">
        <v>12007.52007374051</v>
      </c>
      <c r="G73" s="22">
        <v>10990.290238144298</v>
      </c>
      <c r="H73" s="55">
        <v>17260.06209399514</v>
      </c>
      <c r="I73" s="55">
        <v>25298.477048676432</v>
      </c>
      <c r="J73" s="55">
        <v>43037.276199517226</v>
      </c>
      <c r="K73" s="55">
        <v>91250.986917917442</v>
      </c>
      <c r="L73" s="22">
        <v>244663.7681291028</v>
      </c>
      <c r="M73" s="65">
        <v>426430.14039419091</v>
      </c>
      <c r="N73" s="71">
        <v>417798.75506849313</v>
      </c>
      <c r="O73" s="21">
        <v>434521.84726027411</v>
      </c>
      <c r="P73" s="21">
        <v>406424.57260273973</v>
      </c>
      <c r="Q73" s="21">
        <v>406424.57260273973</v>
      </c>
      <c r="R73" s="21">
        <v>437477.58652777772</v>
      </c>
      <c r="S73" s="21">
        <v>447547.40965517238</v>
      </c>
      <c r="T73" s="21">
        <v>442096.66850000003</v>
      </c>
    </row>
    <row r="74" spans="2:20" x14ac:dyDescent="0.3">
      <c r="B74" s="27" t="s">
        <v>186</v>
      </c>
      <c r="C74" s="41">
        <f>+SUMPRODUCT(C75:C87,'III. Aportantes'!C75:C87)/'III. Aportantes'!C74</f>
        <v>11581.029823754154</v>
      </c>
      <c r="D74" s="41">
        <f>+SUMPRODUCT(D75:D87,'III. Aportantes'!D75:D87)/'III. Aportantes'!D74</f>
        <v>15626.434570217471</v>
      </c>
      <c r="E74" s="41">
        <f>+SUMPRODUCT(E75:E87,'III. Aportantes'!E75:E87)/'III. Aportantes'!E74</f>
        <v>19772.671343256174</v>
      </c>
      <c r="F74" s="41">
        <f>+SUMPRODUCT(F75:F87,'III. Aportantes'!F75:F87)/'III. Aportantes'!F74</f>
        <v>24680.132278917485</v>
      </c>
      <c r="G74" s="41">
        <f>+SUMPRODUCT(G75:G87,'III. Aportantes'!G75:G87)/'III. Aportantes'!G74</f>
        <v>34010.578655770434</v>
      </c>
      <c r="H74" s="54">
        <f>+SUMPRODUCT(H75:H87,'III. Aportantes'!H75:H87)/'III. Aportantes'!H74</f>
        <v>46620.362900807981</v>
      </c>
      <c r="I74" s="54">
        <f>+SUMPRODUCT(I75:I87,'III. Aportantes'!I75:I87)/'III. Aportantes'!I74</f>
        <v>63223.169624958828</v>
      </c>
      <c r="J74" s="54">
        <f>+SUMPRODUCT(J75:J87,'III. Aportantes'!J75:J87)/'III. Aportantes'!J74</f>
        <v>103987.09145860728</v>
      </c>
      <c r="K74" s="54">
        <f>+SUMPRODUCT(K75:K87,'III. Aportantes'!K75:K87)/'III. Aportantes'!K74</f>
        <v>234893.24789426988</v>
      </c>
      <c r="L74" s="41">
        <f>+SUMPRODUCT(L75:L87,'III. Aportantes'!L75:L87)/'III. Aportantes'!L74</f>
        <v>734567.91593719192</v>
      </c>
      <c r="M74" s="41">
        <f>+SUMPRODUCT(M75:M87,'III. Aportantes'!M75:M87)/'III. Aportantes'!M74</f>
        <v>1290870.6177027996</v>
      </c>
      <c r="N74" s="78">
        <f>+SUMPRODUCT(N75:N87,'III. Aportantes'!N75:N87)/'III. Aportantes'!N74</f>
        <v>1156448.2021878122</v>
      </c>
      <c r="O74" s="111">
        <f>+SUMPRODUCT(O75:O87,'III. Aportantes'!O75:O87)/'III. Aportantes'!O74</f>
        <v>1216055.1083449647</v>
      </c>
      <c r="P74" s="111">
        <f>+SUMPRODUCT(P75:P87,'III. Aportantes'!P75:P87)/'III. Aportantes'!P74</f>
        <v>1272021.2527755506</v>
      </c>
      <c r="Q74" s="111">
        <f>+SUMPRODUCT(Q75:Q87,'III. Aportantes'!Q75:Q87)/'III. Aportantes'!Q74</f>
        <v>1305202.3680443547</v>
      </c>
      <c r="R74" s="111">
        <f>+SUMPRODUCT(R75:R87,'III. Aportantes'!R75:R87)/'III. Aportantes'!R74</f>
        <v>1332217.4273995983</v>
      </c>
      <c r="S74" s="111">
        <f>+SUMPRODUCT(S75:S87,'III. Aportantes'!S75:S87)/'III. Aportantes'!S74</f>
        <v>1363672.7619492386</v>
      </c>
      <c r="T74" s="111">
        <f>+SUMPRODUCT(T75:T87,'III. Aportantes'!T75:T87)/'III. Aportantes'!T74</f>
        <v>1393193.6774343436</v>
      </c>
    </row>
    <row r="75" spans="2:20" x14ac:dyDescent="0.3">
      <c r="B75" s="3" t="s">
        <v>261</v>
      </c>
      <c r="C75" s="21">
        <v>7466.5098515520076</v>
      </c>
      <c r="D75" s="21">
        <v>10178.912901045593</v>
      </c>
      <c r="E75" s="21">
        <v>13498.010382254988</v>
      </c>
      <c r="F75" s="21">
        <v>18434.654583794931</v>
      </c>
      <c r="G75" s="21">
        <v>26907.790047049359</v>
      </c>
      <c r="H75" s="43">
        <v>38723.82998709094</v>
      </c>
      <c r="I75" s="43">
        <v>55131.259420730436</v>
      </c>
      <c r="J75" s="43">
        <v>87667.781797689633</v>
      </c>
      <c r="K75" s="43">
        <v>196473.01468327237</v>
      </c>
      <c r="L75" s="21">
        <v>428342.03739197523</v>
      </c>
      <c r="M75" s="65">
        <v>728911.30899182567</v>
      </c>
      <c r="N75" s="79">
        <v>653335.54047169816</v>
      </c>
      <c r="O75" s="112">
        <v>662276.88231481472</v>
      </c>
      <c r="P75" s="112">
        <v>684428.17416666681</v>
      </c>
      <c r="Q75" s="112">
        <v>721758.6106796118</v>
      </c>
      <c r="R75" s="112">
        <v>756320.31634615385</v>
      </c>
      <c r="S75" s="112">
        <v>780913.75533980585</v>
      </c>
      <c r="T75" s="112">
        <v>851868.83147058822</v>
      </c>
    </row>
    <row r="76" spans="2:20" x14ac:dyDescent="0.3">
      <c r="B76" s="3" t="s">
        <v>586</v>
      </c>
      <c r="C76" s="21">
        <v>11043.272636342415</v>
      </c>
      <c r="D76" s="21">
        <v>13260.44833662714</v>
      </c>
      <c r="E76" s="21">
        <v>17031.245636724383</v>
      </c>
      <c r="F76" s="21">
        <v>22464.565450702677</v>
      </c>
      <c r="G76" s="21">
        <v>30177.023623188408</v>
      </c>
      <c r="H76" s="43">
        <v>41360.436613712372</v>
      </c>
      <c r="I76" s="43">
        <v>62432.159034935881</v>
      </c>
      <c r="J76" s="43">
        <v>104935.95505892699</v>
      </c>
      <c r="K76" s="43">
        <v>255853.20927624984</v>
      </c>
      <c r="L76" s="21">
        <v>862567.63902500004</v>
      </c>
      <c r="M76" s="65">
        <v>1434529.4351941745</v>
      </c>
      <c r="N76" s="79">
        <v>1300570.1763333334</v>
      </c>
      <c r="O76" s="112">
        <v>1330404.4396551724</v>
      </c>
      <c r="P76" s="112">
        <v>1337498.4558064516</v>
      </c>
      <c r="Q76" s="112">
        <v>1484563.7912903228</v>
      </c>
      <c r="R76" s="112">
        <v>1531217.4713333333</v>
      </c>
      <c r="S76" s="112">
        <v>1540538.0321428571</v>
      </c>
      <c r="T76" s="112">
        <v>1531804.1077777778</v>
      </c>
    </row>
    <row r="77" spans="2:20" x14ac:dyDescent="0.3">
      <c r="B77" s="3" t="s">
        <v>303</v>
      </c>
      <c r="C77" s="21">
        <v>11512.400785667736</v>
      </c>
      <c r="D77" s="21">
        <v>16112.068075938927</v>
      </c>
      <c r="E77" s="21">
        <v>21602.57305947581</v>
      </c>
      <c r="F77" s="21">
        <v>27555.998908490143</v>
      </c>
      <c r="G77" s="21">
        <v>35192.172300165526</v>
      </c>
      <c r="H77" s="43">
        <v>44905.036391884525</v>
      </c>
      <c r="I77" s="43">
        <v>60924.509507198753</v>
      </c>
      <c r="J77" s="43">
        <v>92898.078416320728</v>
      </c>
      <c r="K77" s="43">
        <v>182625.81445522592</v>
      </c>
      <c r="L77" s="21">
        <v>533391.65606707311</v>
      </c>
      <c r="M77" s="65">
        <v>953806.59684848483</v>
      </c>
      <c r="N77" s="79">
        <v>848845.24000000011</v>
      </c>
      <c r="O77" s="112">
        <v>817298.88</v>
      </c>
      <c r="P77" s="112">
        <v>909036.80000000016</v>
      </c>
      <c r="Q77" s="112">
        <v>907822.18333333323</v>
      </c>
      <c r="R77" s="112">
        <v>1074618.0772727272</v>
      </c>
      <c r="S77" s="112">
        <v>1081118.9854545454</v>
      </c>
      <c r="T77" s="112">
        <v>1081118.9863636361</v>
      </c>
    </row>
    <row r="78" spans="2:20" x14ac:dyDescent="0.3">
      <c r="B78" s="3" t="s">
        <v>602</v>
      </c>
      <c r="C78" s="21">
        <v>11118.199735028864</v>
      </c>
      <c r="D78" s="21">
        <v>16206.809431818181</v>
      </c>
      <c r="E78" s="21">
        <v>19492.96550559947</v>
      </c>
      <c r="F78" s="21">
        <v>24963.576040764787</v>
      </c>
      <c r="G78" s="21">
        <v>32732.001599200205</v>
      </c>
      <c r="H78" s="43">
        <v>46652.93711013646</v>
      </c>
      <c r="I78" s="43">
        <v>73865.25953703704</v>
      </c>
      <c r="J78" s="43">
        <v>104692.82525584796</v>
      </c>
      <c r="K78" s="43">
        <v>173815.70166666669</v>
      </c>
      <c r="L78" s="21">
        <v>712956.5057534246</v>
      </c>
      <c r="M78" s="65">
        <v>1180395.9052380952</v>
      </c>
      <c r="N78" s="79">
        <v>1037952.8333333333</v>
      </c>
      <c r="O78" s="112">
        <v>1192957.6666666665</v>
      </c>
      <c r="P78" s="112">
        <v>1192957.6666666665</v>
      </c>
      <c r="Q78" s="112">
        <v>1197551.8888888885</v>
      </c>
      <c r="R78" s="112">
        <v>1197551.8888888885</v>
      </c>
      <c r="S78" s="112">
        <v>1197551.8888888885</v>
      </c>
      <c r="T78" s="112">
        <v>1246247.5033333332</v>
      </c>
    </row>
    <row r="79" spans="2:20" x14ac:dyDescent="0.3">
      <c r="B79" s="3" t="s">
        <v>272</v>
      </c>
      <c r="C79" s="21">
        <v>10142.947277627352</v>
      </c>
      <c r="D79" s="21">
        <v>13308.750742946226</v>
      </c>
      <c r="E79" s="21">
        <v>17237.597543091819</v>
      </c>
      <c r="F79" s="21">
        <v>21522.646650236071</v>
      </c>
      <c r="G79" s="21">
        <v>29120.672689116152</v>
      </c>
      <c r="H79" s="43">
        <v>43059.341292315075</v>
      </c>
      <c r="I79" s="43">
        <v>51654.516565385253</v>
      </c>
      <c r="J79" s="43">
        <v>85661.814844931185</v>
      </c>
      <c r="K79" s="43">
        <v>210835.27359093548</v>
      </c>
      <c r="L79" s="21">
        <v>749640.57175157883</v>
      </c>
      <c r="M79" s="65">
        <v>1262683.4118784531</v>
      </c>
      <c r="N79" s="79">
        <v>1242631.3933168319</v>
      </c>
      <c r="O79" s="112">
        <v>1212971.5055882358</v>
      </c>
      <c r="P79" s="112">
        <v>1227029.7896059111</v>
      </c>
      <c r="Q79" s="112">
        <v>1237657.1544117648</v>
      </c>
      <c r="R79" s="112">
        <v>1224598.8746919434</v>
      </c>
      <c r="S79" s="112">
        <v>1335398.5182857139</v>
      </c>
      <c r="T79" s="112">
        <v>1352872.4000934581</v>
      </c>
    </row>
    <row r="80" spans="2:20" x14ac:dyDescent="0.3">
      <c r="B80" s="3" t="s">
        <v>262</v>
      </c>
      <c r="C80" s="21">
        <v>15347.532093163863</v>
      </c>
      <c r="D80" s="21">
        <v>20963.904424002376</v>
      </c>
      <c r="E80" s="21">
        <v>26454.806028968615</v>
      </c>
      <c r="F80" s="21">
        <v>32520.432110743448</v>
      </c>
      <c r="G80" s="21">
        <v>46798.081925526443</v>
      </c>
      <c r="H80" s="43">
        <v>61199.757980117218</v>
      </c>
      <c r="I80" s="43">
        <v>80431.57522802896</v>
      </c>
      <c r="J80" s="43">
        <v>137954.1322070134</v>
      </c>
      <c r="K80" s="43">
        <v>320538.31888786179</v>
      </c>
      <c r="L80" s="21">
        <v>1147174.2025972221</v>
      </c>
      <c r="M80" s="65">
        <v>2142921.511478473</v>
      </c>
      <c r="N80" s="79">
        <v>1857590.3360674153</v>
      </c>
      <c r="O80" s="112">
        <v>2044672.3415730328</v>
      </c>
      <c r="P80" s="112">
        <v>2200529.2979545449</v>
      </c>
      <c r="Q80" s="112">
        <v>2179266.3310795454</v>
      </c>
      <c r="R80" s="112">
        <v>2240294.8271999997</v>
      </c>
      <c r="S80" s="112">
        <v>2236403.8867816092</v>
      </c>
      <c r="T80" s="112">
        <v>2248871.9668965521</v>
      </c>
    </row>
    <row r="81" spans="2:20" x14ac:dyDescent="0.3">
      <c r="B81" s="3" t="s">
        <v>263</v>
      </c>
      <c r="C81" s="21">
        <v>9085.1783236788615</v>
      </c>
      <c r="D81" s="21">
        <v>14110.168151434949</v>
      </c>
      <c r="E81" s="21">
        <v>19136.790211854714</v>
      </c>
      <c r="F81" s="21">
        <v>22138.336132122826</v>
      </c>
      <c r="G81" s="21">
        <v>29888.187842479674</v>
      </c>
      <c r="H81" s="43">
        <v>41971.544940175743</v>
      </c>
      <c r="I81" s="43">
        <v>62983.331851626019</v>
      </c>
      <c r="J81" s="43">
        <v>114969.12894389569</v>
      </c>
      <c r="K81" s="43">
        <v>254071.26775882614</v>
      </c>
      <c r="L81" s="21">
        <v>537638.6744893617</v>
      </c>
      <c r="M81" s="65">
        <v>953825.78871111118</v>
      </c>
      <c r="N81" s="79">
        <v>810167.7484210527</v>
      </c>
      <c r="O81" s="112">
        <v>860837.12142857153</v>
      </c>
      <c r="P81" s="112">
        <v>1003271.3025</v>
      </c>
      <c r="Q81" s="112">
        <v>997378.56900000013</v>
      </c>
      <c r="R81" s="112">
        <v>1000318.9213333332</v>
      </c>
      <c r="S81" s="112">
        <v>996884.02800000005</v>
      </c>
      <c r="T81" s="112">
        <v>1058433.3846666664</v>
      </c>
    </row>
    <row r="82" spans="2:20" x14ac:dyDescent="0.3">
      <c r="B82" s="3" t="s">
        <v>265</v>
      </c>
      <c r="C82" s="21">
        <v>15090.023314750382</v>
      </c>
      <c r="D82" s="21">
        <v>19675.540246464359</v>
      </c>
      <c r="E82" s="21">
        <v>22676.57955044249</v>
      </c>
      <c r="F82" s="21">
        <v>26961.515102315319</v>
      </c>
      <c r="G82" s="21">
        <v>36587.3779595503</v>
      </c>
      <c r="H82" s="43">
        <v>51380.80624914122</v>
      </c>
      <c r="I82" s="43">
        <v>75063.485828227291</v>
      </c>
      <c r="J82" s="43">
        <v>125555.2368697144</v>
      </c>
      <c r="K82" s="43">
        <v>269599.41830164188</v>
      </c>
      <c r="L82" s="21">
        <v>730781.95999577339</v>
      </c>
      <c r="M82" s="65">
        <v>1279564.2727171492</v>
      </c>
      <c r="N82" s="79">
        <v>1119663.8414136134</v>
      </c>
      <c r="O82" s="112">
        <v>1221447.4648437498</v>
      </c>
      <c r="P82" s="112">
        <v>1250495.5570157068</v>
      </c>
      <c r="Q82" s="112">
        <v>1302986.3005181339</v>
      </c>
      <c r="R82" s="112">
        <v>1336675.3561340207</v>
      </c>
      <c r="S82" s="112">
        <v>1331372.7678238337</v>
      </c>
      <c r="T82" s="112">
        <v>1391753.3560621762</v>
      </c>
    </row>
    <row r="83" spans="2:20" x14ac:dyDescent="0.3">
      <c r="B83" s="3" t="s">
        <v>587</v>
      </c>
      <c r="C83" s="21">
        <v>6336.7638524418971</v>
      </c>
      <c r="D83" s="21">
        <v>9094.9314005106298</v>
      </c>
      <c r="E83" s="21">
        <v>13037.621183229576</v>
      </c>
      <c r="F83" s="21">
        <v>15193.131588278646</v>
      </c>
      <c r="G83" s="21">
        <v>18244.817150472503</v>
      </c>
      <c r="H83" s="43">
        <v>23406.783396383191</v>
      </c>
      <c r="I83" s="43">
        <v>33581.903026099266</v>
      </c>
      <c r="J83" s="43">
        <v>54159.368100574044</v>
      </c>
      <c r="K83" s="43">
        <v>124402.08264635672</v>
      </c>
      <c r="L83" s="21">
        <v>374337.7480284553</v>
      </c>
      <c r="M83" s="65">
        <v>630455.3894202899</v>
      </c>
      <c r="N83" s="79">
        <v>588559.17073170713</v>
      </c>
      <c r="O83" s="112">
        <v>558012.05439024407</v>
      </c>
      <c r="P83" s="112">
        <v>565559.37878048804</v>
      </c>
      <c r="Q83" s="112">
        <v>661408.94475000002</v>
      </c>
      <c r="R83" s="112">
        <v>647821.0207692309</v>
      </c>
      <c r="S83" s="112">
        <v>663606.55567567563</v>
      </c>
      <c r="T83" s="112">
        <v>744148.98810810794</v>
      </c>
    </row>
    <row r="84" spans="2:20" x14ac:dyDescent="0.3">
      <c r="B84" s="3" t="s">
        <v>588</v>
      </c>
      <c r="C84" s="21">
        <v>4120.0448216374252</v>
      </c>
      <c r="D84" s="21">
        <v>5103.9179734848476</v>
      </c>
      <c r="E84" s="21">
        <v>8932.4242301971153</v>
      </c>
      <c r="F84" s="21">
        <v>15997.829186507935</v>
      </c>
      <c r="G84" s="21">
        <v>16960.910511363636</v>
      </c>
      <c r="H84" s="43">
        <v>23754.602368136246</v>
      </c>
      <c r="I84" s="43">
        <v>34324.707904483432</v>
      </c>
      <c r="J84" s="43">
        <v>58604.707769323664</v>
      </c>
      <c r="K84" s="43">
        <v>131288.64538192481</v>
      </c>
      <c r="L84" s="21">
        <v>375476.77952755906</v>
      </c>
      <c r="M84" s="65">
        <v>480045.85425925924</v>
      </c>
      <c r="N84" s="79">
        <v>491022.22727272724</v>
      </c>
      <c r="O84" s="112">
        <v>480543.00000000006</v>
      </c>
      <c r="P84" s="112">
        <v>480543.00000000006</v>
      </c>
      <c r="Q84" s="112">
        <v>480543.00000000006</v>
      </c>
      <c r="R84" s="112">
        <v>480543.00000000006</v>
      </c>
      <c r="S84" s="112">
        <v>480543.00000000006</v>
      </c>
      <c r="T84" s="112">
        <v>468099.77560000005</v>
      </c>
    </row>
    <row r="85" spans="2:20" x14ac:dyDescent="0.3">
      <c r="B85" s="3" t="s">
        <v>589</v>
      </c>
      <c r="C85" s="21">
        <v>9024.6378090567923</v>
      </c>
      <c r="D85" s="21">
        <v>11806.848957089605</v>
      </c>
      <c r="E85" s="21">
        <v>15721.707445171063</v>
      </c>
      <c r="F85" s="21">
        <v>21745.456614456409</v>
      </c>
      <c r="G85" s="21">
        <v>29586.525496192222</v>
      </c>
      <c r="H85" s="43">
        <v>37224.341640050327</v>
      </c>
      <c r="I85" s="43">
        <v>49037.740456533531</v>
      </c>
      <c r="J85" s="43">
        <v>76700.628198010148</v>
      </c>
      <c r="K85" s="43">
        <v>140835.0752116013</v>
      </c>
      <c r="L85" s="21">
        <v>377908.76174887893</v>
      </c>
      <c r="M85" s="65">
        <v>693414.26490196085</v>
      </c>
      <c r="N85" s="64">
        <v>609682.45243243256</v>
      </c>
      <c r="O85" s="21">
        <v>643095.97486486495</v>
      </c>
      <c r="P85" s="21">
        <v>675629.3262162162</v>
      </c>
      <c r="Q85" s="21">
        <v>702066.3824324325</v>
      </c>
      <c r="R85" s="21">
        <v>731719.77972972952</v>
      </c>
      <c r="S85" s="21">
        <v>748629.95342857146</v>
      </c>
      <c r="T85" s="21">
        <v>749068.98</v>
      </c>
    </row>
    <row r="86" spans="2:20" x14ac:dyDescent="0.3">
      <c r="B86" s="3" t="s">
        <v>266</v>
      </c>
      <c r="C86" s="21">
        <v>10711.147417083286</v>
      </c>
      <c r="D86" s="21">
        <v>14773.594158489343</v>
      </c>
      <c r="E86" s="21">
        <v>18872.110515308141</v>
      </c>
      <c r="F86" s="21">
        <v>21758.794565150736</v>
      </c>
      <c r="G86" s="21">
        <v>31263.038892953922</v>
      </c>
      <c r="H86" s="43">
        <v>43921.564081584023</v>
      </c>
      <c r="I86" s="43">
        <v>64528.165786056954</v>
      </c>
      <c r="J86" s="43">
        <v>114218.92744284189</v>
      </c>
      <c r="K86" s="43">
        <v>261379.32402555746</v>
      </c>
      <c r="L86" s="21">
        <v>859152.54688034183</v>
      </c>
      <c r="M86" s="65">
        <v>1383567.0303484323</v>
      </c>
      <c r="N86" s="79">
        <v>1206185.8075609757</v>
      </c>
      <c r="O86" s="112">
        <v>1314698.0860975611</v>
      </c>
      <c r="P86" s="112">
        <v>1360754.7768292686</v>
      </c>
      <c r="Q86" s="112">
        <v>1414676.8107317069</v>
      </c>
      <c r="R86" s="112">
        <v>1454417.0717073171</v>
      </c>
      <c r="S86" s="112">
        <v>1474775.8763414631</v>
      </c>
      <c r="T86" s="112">
        <v>1459460.7831707317</v>
      </c>
    </row>
    <row r="87" spans="2:20" x14ac:dyDescent="0.3">
      <c r="B87" s="5" t="s">
        <v>267</v>
      </c>
      <c r="C87" s="22">
        <v>12715.247296486943</v>
      </c>
      <c r="D87" s="22">
        <v>17455.714142964625</v>
      </c>
      <c r="E87" s="22">
        <v>22525.33310597466</v>
      </c>
      <c r="F87" s="22">
        <v>28191.052404390342</v>
      </c>
      <c r="G87" s="22">
        <v>39659.569786335102</v>
      </c>
      <c r="H87" s="55">
        <v>51838.055182130971</v>
      </c>
      <c r="I87" s="55">
        <v>70599.804882963377</v>
      </c>
      <c r="J87" s="55">
        <v>108405.31352988647</v>
      </c>
      <c r="K87" s="55">
        <v>214519.91168019758</v>
      </c>
      <c r="L87" s="22">
        <v>689715.67623595509</v>
      </c>
      <c r="M87" s="65">
        <v>1240772.535467197</v>
      </c>
      <c r="N87" s="80">
        <v>1058050.3130555551</v>
      </c>
      <c r="O87" s="112">
        <v>1111343.0466666664</v>
      </c>
      <c r="P87" s="112">
        <v>1215807.8622222224</v>
      </c>
      <c r="Q87" s="112">
        <v>1279677.3506944445</v>
      </c>
      <c r="R87" s="112">
        <v>1309838.9486111111</v>
      </c>
      <c r="S87" s="112">
        <v>1346545.2973239438</v>
      </c>
      <c r="T87" s="112">
        <v>1365613.9958333336</v>
      </c>
    </row>
    <row r="88" spans="2:20" x14ac:dyDescent="0.3">
      <c r="B88" s="27" t="s">
        <v>187</v>
      </c>
      <c r="C88" s="41">
        <f>+SUMPRODUCT(C89:C106,'III. Aportantes'!C89:C106)/'III. Aportantes'!C88</f>
        <v>10896.099970113763</v>
      </c>
      <c r="D88" s="41">
        <f>+SUMPRODUCT(D89:D106,'III. Aportantes'!D89:D106)/'III. Aportantes'!D88</f>
        <v>14619.769913695629</v>
      </c>
      <c r="E88" s="41">
        <f>+SUMPRODUCT(E89:E106,'III. Aportantes'!E89:E106)/'III. Aportantes'!E88</f>
        <v>19594.99594628565</v>
      </c>
      <c r="F88" s="41">
        <f>+SUMPRODUCT(F89:F106,'III. Aportantes'!F89:F106)/'III. Aportantes'!F88</f>
        <v>25161.623080036003</v>
      </c>
      <c r="G88" s="41">
        <f>+SUMPRODUCT(G89:G106,'III. Aportantes'!G89:G106)/'III. Aportantes'!G88</f>
        <v>35120.451290494442</v>
      </c>
      <c r="H88" s="41">
        <f>+SUMPRODUCT(H89:H106,'III. Aportantes'!H89:H106)/'III. Aportantes'!H88</f>
        <v>45396.598257490259</v>
      </c>
      <c r="I88" s="41">
        <f>+SUMPRODUCT(I89:I106,'III. Aportantes'!I89:I106)/'III. Aportantes'!I88</f>
        <v>65153.918523341061</v>
      </c>
      <c r="J88" s="41">
        <f>+SUMPRODUCT(J89:J106,'III. Aportantes'!J89:J106)/'III. Aportantes'!J88</f>
        <v>112743.28324678182</v>
      </c>
      <c r="K88" s="54">
        <f>+SUMPRODUCT(K89:K106,'III. Aportantes'!K89:K106)/'III. Aportantes'!K88</f>
        <v>252440.57607796273</v>
      </c>
      <c r="L88" s="41">
        <f>+SUMPRODUCT(L89:L106,'III. Aportantes'!L89:L106)/'III. Aportantes'!L88</f>
        <v>745198.56134495942</v>
      </c>
      <c r="M88" s="41">
        <f>+SUMPRODUCT(M89:M106,'III. Aportantes'!M89:M106)/'III. Aportantes'!M88</f>
        <v>1269090.1448448363</v>
      </c>
      <c r="N88" s="81">
        <f>+SUMPRODUCT(N89:N106,'III. Aportantes'!N89:N106)/'III. Aportantes'!N88</f>
        <v>1131284.0434487734</v>
      </c>
      <c r="O88" s="113">
        <f>+SUMPRODUCT(O89:O106,'III. Aportantes'!O89:O106)/'III. Aportantes'!O88</f>
        <v>1157197.6276097915</v>
      </c>
      <c r="P88" s="113">
        <f>+SUMPRODUCT(P89:P106,'III. Aportantes'!P89:P106)/'III. Aportantes'!P88</f>
        <v>1246954.6564595373</v>
      </c>
      <c r="Q88" s="113">
        <f>+SUMPRODUCT(Q89:Q106,'III. Aportantes'!Q89:Q106)/'III. Aportantes'!Q88</f>
        <v>1292335.4703340591</v>
      </c>
      <c r="R88" s="113">
        <f>+SUMPRODUCT(R89:R106,'III. Aportantes'!R89:R106)/'III. Aportantes'!R88</f>
        <v>1337671.8973046017</v>
      </c>
      <c r="S88" s="113">
        <f>+SUMPRODUCT(S89:S106,'III. Aportantes'!S89:S106)/'III. Aportantes'!S88</f>
        <v>1367588.3578608057</v>
      </c>
      <c r="T88" s="113">
        <f>+SUMPRODUCT(T89:T106,'III. Aportantes'!T89:T106)/'III. Aportantes'!T88</f>
        <v>1354589.1820732602</v>
      </c>
    </row>
    <row r="89" spans="2:20" x14ac:dyDescent="0.3">
      <c r="B89" s="3" t="s">
        <v>590</v>
      </c>
      <c r="C89" s="21">
        <v>9626.3583803299098</v>
      </c>
      <c r="D89" s="21">
        <v>12905.958794973545</v>
      </c>
      <c r="E89" s="21">
        <v>16777.687428678681</v>
      </c>
      <c r="F89" s="21">
        <v>22431.270327710303</v>
      </c>
      <c r="G89" s="21">
        <v>34787.841259081193</v>
      </c>
      <c r="H89" s="43">
        <v>49102.17894136774</v>
      </c>
      <c r="I89" s="43">
        <v>64438.740659250114</v>
      </c>
      <c r="J89" s="43">
        <v>102039.78733488369</v>
      </c>
      <c r="K89" s="43">
        <v>219209.66106409472</v>
      </c>
      <c r="L89" s="21">
        <v>705826.49653566233</v>
      </c>
      <c r="M89" s="65">
        <v>1033485.5464643796</v>
      </c>
      <c r="N89" s="79">
        <v>959331.34909090924</v>
      </c>
      <c r="O89" s="112">
        <v>1011069.0372727275</v>
      </c>
      <c r="P89" s="112">
        <v>1055945.1264814814</v>
      </c>
      <c r="Q89" s="112">
        <v>1043266.0548148146</v>
      </c>
      <c r="R89" s="112">
        <v>1055096.130555555</v>
      </c>
      <c r="S89" s="112">
        <v>1057325.9207407406</v>
      </c>
      <c r="T89" s="112">
        <v>1054543.5150943391</v>
      </c>
    </row>
    <row r="90" spans="2:20" x14ac:dyDescent="0.3">
      <c r="B90" s="3" t="s">
        <v>379</v>
      </c>
      <c r="C90" s="21">
        <v>10642.619517301338</v>
      </c>
      <c r="D90" s="21">
        <v>13405.805248373552</v>
      </c>
      <c r="E90" s="21">
        <v>18221.016132570476</v>
      </c>
      <c r="F90" s="21">
        <v>23270.471327253359</v>
      </c>
      <c r="G90" s="21">
        <v>31428.233690729758</v>
      </c>
      <c r="H90" s="43">
        <v>37880.32795200422</v>
      </c>
      <c r="I90" s="43">
        <v>56134.745969688149</v>
      </c>
      <c r="J90" s="43">
        <v>100727.19126970453</v>
      </c>
      <c r="K90" s="43">
        <v>238420.19234676391</v>
      </c>
      <c r="L90" s="21">
        <v>731147.3368028847</v>
      </c>
      <c r="M90" s="65">
        <v>1395912.55477551</v>
      </c>
      <c r="N90" s="79">
        <v>1192753.626666666</v>
      </c>
      <c r="O90" s="112">
        <v>1186336.3021739135</v>
      </c>
      <c r="P90" s="112">
        <v>1364828.7408695647</v>
      </c>
      <c r="Q90" s="112">
        <v>1427489.5144285716</v>
      </c>
      <c r="R90" s="112">
        <v>1528826.3133802819</v>
      </c>
      <c r="S90" s="112">
        <v>1533157.7590140845</v>
      </c>
      <c r="T90" s="112">
        <v>1525938.4292957743</v>
      </c>
    </row>
    <row r="91" spans="2:20" x14ac:dyDescent="0.3">
      <c r="B91" s="3" t="s">
        <v>268</v>
      </c>
      <c r="C91" s="21">
        <v>7341.0909030426728</v>
      </c>
      <c r="D91" s="21">
        <v>10960.736226462834</v>
      </c>
      <c r="E91" s="21">
        <v>14650.511762479471</v>
      </c>
      <c r="F91" s="21">
        <v>18539.460477449786</v>
      </c>
      <c r="G91" s="21">
        <v>25267.997755495675</v>
      </c>
      <c r="H91" s="43">
        <v>32011.856619867303</v>
      </c>
      <c r="I91" s="43">
        <v>49569.263617161741</v>
      </c>
      <c r="J91" s="43">
        <v>86040.107812914241</v>
      </c>
      <c r="K91" s="43">
        <v>183809.93076420671</v>
      </c>
      <c r="L91" s="21">
        <v>582761.06500770419</v>
      </c>
      <c r="M91" s="65">
        <v>1011496.2578630137</v>
      </c>
      <c r="N91" s="79">
        <v>845670.1201886792</v>
      </c>
      <c r="O91" s="112">
        <v>890618.37365384598</v>
      </c>
      <c r="P91" s="112">
        <v>990444.01211538445</v>
      </c>
      <c r="Q91" s="112">
        <v>1032572.2180769229</v>
      </c>
      <c r="R91" s="112">
        <v>1076791.5555769238</v>
      </c>
      <c r="S91" s="112">
        <v>1123008.0357692309</v>
      </c>
      <c r="T91" s="112">
        <v>1124558.4538461538</v>
      </c>
    </row>
    <row r="92" spans="2:20" x14ac:dyDescent="0.3">
      <c r="B92" s="3" t="s">
        <v>591</v>
      </c>
      <c r="C92" s="21">
        <v>13869.696416666666</v>
      </c>
      <c r="D92" s="21">
        <v>18251.072416666666</v>
      </c>
      <c r="E92" s="21">
        <v>27308.812814814813</v>
      </c>
      <c r="F92" s="21">
        <v>35223.924212121208</v>
      </c>
      <c r="G92" s="21">
        <v>39773.843675925928</v>
      </c>
      <c r="H92" s="43">
        <v>54114.553240740737</v>
      </c>
      <c r="I92" s="43">
        <v>80537.223611111098</v>
      </c>
      <c r="J92" s="43">
        <v>141530.7000925926</v>
      </c>
      <c r="K92" s="43">
        <v>290869.62191666669</v>
      </c>
      <c r="L92" s="21">
        <v>896391.73333333328</v>
      </c>
      <c r="M92" s="65">
        <v>1415239.6391428572</v>
      </c>
      <c r="N92" s="79">
        <v>1301213.2000000002</v>
      </c>
      <c r="O92" s="112">
        <v>1301213.2000000002</v>
      </c>
      <c r="P92" s="112">
        <v>1430830.8</v>
      </c>
      <c r="Q92" s="112">
        <v>1430830.8</v>
      </c>
      <c r="R92" s="112">
        <v>1430830.8</v>
      </c>
      <c r="S92" s="112">
        <v>1430830.5799999998</v>
      </c>
      <c r="T92" s="112">
        <v>1580928.094</v>
      </c>
    </row>
    <row r="93" spans="2:20" x14ac:dyDescent="0.3">
      <c r="B93" s="3" t="s">
        <v>592</v>
      </c>
      <c r="C93" s="21">
        <v>14925.136274801587</v>
      </c>
      <c r="D93" s="21">
        <v>17900.524583333328</v>
      </c>
      <c r="E93" s="21">
        <v>23913.908541666664</v>
      </c>
      <c r="F93" s="21">
        <v>30542.315324074076</v>
      </c>
      <c r="G93" s="21">
        <v>41105.513759259265</v>
      </c>
      <c r="H93" s="43">
        <v>47246.15063390314</v>
      </c>
      <c r="I93" s="43">
        <v>56970.589059829064</v>
      </c>
      <c r="J93" s="43">
        <v>84502.775952380951</v>
      </c>
      <c r="K93" s="43">
        <v>238716.36803571429</v>
      </c>
      <c r="L93" s="21">
        <v>714479.61950310541</v>
      </c>
      <c r="M93" s="65">
        <v>1048560.8390526315</v>
      </c>
      <c r="N93" s="79">
        <v>915153.63714285719</v>
      </c>
      <c r="O93" s="112">
        <v>916303.95785714278</v>
      </c>
      <c r="P93" s="112">
        <v>1002614.955</v>
      </c>
      <c r="Q93" s="112">
        <v>1041802.4078571429</v>
      </c>
      <c r="R93" s="112">
        <v>1119762.9407692307</v>
      </c>
      <c r="S93" s="112">
        <v>1172941.0523076924</v>
      </c>
      <c r="T93" s="112">
        <v>1195836.799230769</v>
      </c>
    </row>
    <row r="94" spans="2:20" x14ac:dyDescent="0.3">
      <c r="B94" s="3" t="s">
        <v>269</v>
      </c>
      <c r="C94" s="21">
        <v>16104.095836111106</v>
      </c>
      <c r="D94" s="21">
        <v>21926.69401468254</v>
      </c>
      <c r="E94" s="21">
        <v>32660.216666666671</v>
      </c>
      <c r="F94" s="21">
        <v>42325.122774758456</v>
      </c>
      <c r="G94" s="21">
        <v>58534.137615177278</v>
      </c>
      <c r="H94" s="43">
        <v>80572.707817460323</v>
      </c>
      <c r="I94" s="43">
        <v>112424.20153174602</v>
      </c>
      <c r="J94" s="43">
        <v>196899.5275</v>
      </c>
      <c r="K94" s="43">
        <v>438300.53968975466</v>
      </c>
      <c r="L94" s="21">
        <v>1116577.8893181817</v>
      </c>
      <c r="M94" s="65">
        <v>1950426.042792208</v>
      </c>
      <c r="N94" s="79">
        <v>1566376.4686363633</v>
      </c>
      <c r="O94" s="112">
        <v>1653975.0140909089</v>
      </c>
      <c r="P94" s="112">
        <v>2007299.8722727273</v>
      </c>
      <c r="Q94" s="112">
        <v>2054769.0200000003</v>
      </c>
      <c r="R94" s="112">
        <v>2096288.5063636366</v>
      </c>
      <c r="S94" s="112">
        <v>2125310.3359090914</v>
      </c>
      <c r="T94" s="112">
        <v>2148963.082272727</v>
      </c>
    </row>
    <row r="95" spans="2:20" x14ac:dyDescent="0.3">
      <c r="B95" s="3" t="s">
        <v>270</v>
      </c>
      <c r="C95" s="21">
        <v>10273.261524477239</v>
      </c>
      <c r="D95" s="21">
        <v>12943.098114736604</v>
      </c>
      <c r="E95" s="21">
        <v>16916.257239945462</v>
      </c>
      <c r="F95" s="21">
        <v>20482.414708948101</v>
      </c>
      <c r="G95" s="21">
        <v>28664.323910635347</v>
      </c>
      <c r="H95" s="43">
        <v>35587.62195808949</v>
      </c>
      <c r="I95" s="43">
        <v>54296.767597608501</v>
      </c>
      <c r="J95" s="43">
        <v>99578.086988158801</v>
      </c>
      <c r="K95" s="43">
        <v>229015.95001934713</v>
      </c>
      <c r="L95" s="21">
        <v>731295.41687901493</v>
      </c>
      <c r="M95" s="65">
        <v>1372429.8033692949</v>
      </c>
      <c r="N95" s="79">
        <v>1246946.2757485029</v>
      </c>
      <c r="O95" s="112">
        <v>1296404.8436416194</v>
      </c>
      <c r="P95" s="112">
        <v>1328518.5249710979</v>
      </c>
      <c r="Q95" s="112">
        <v>1396890.9100000001</v>
      </c>
      <c r="R95" s="112">
        <v>1451180.6501156061</v>
      </c>
      <c r="S95" s="112">
        <v>1490941.0054913298</v>
      </c>
      <c r="T95" s="112">
        <v>1391774.3837572255</v>
      </c>
    </row>
    <row r="96" spans="2:20" x14ac:dyDescent="0.3">
      <c r="B96" s="3" t="s">
        <v>271</v>
      </c>
      <c r="C96" s="21">
        <v>8639.2177689028395</v>
      </c>
      <c r="D96" s="21">
        <v>12945.833179000883</v>
      </c>
      <c r="E96" s="21">
        <v>18129.447361593975</v>
      </c>
      <c r="F96" s="21">
        <v>22819.603041331819</v>
      </c>
      <c r="G96" s="21">
        <v>30367.985656139586</v>
      </c>
      <c r="H96" s="43">
        <v>36046.555785129414</v>
      </c>
      <c r="I96" s="43">
        <v>48355.526703702046</v>
      </c>
      <c r="J96" s="43">
        <v>76420.136986846162</v>
      </c>
      <c r="K96" s="43">
        <v>141597.72920296309</v>
      </c>
      <c r="L96" s="21">
        <v>427908.77214852202</v>
      </c>
      <c r="M96" s="65">
        <v>776584.46009840094</v>
      </c>
      <c r="N96" s="79">
        <v>657877.62034188013</v>
      </c>
      <c r="O96" s="112">
        <v>665540.44847457635</v>
      </c>
      <c r="P96" s="112">
        <v>773355.69803418848</v>
      </c>
      <c r="Q96" s="112">
        <v>812840.05663793103</v>
      </c>
      <c r="R96" s="112">
        <v>816746.81539130444</v>
      </c>
      <c r="S96" s="112">
        <v>863751.19400000013</v>
      </c>
      <c r="T96" s="112">
        <v>850681.54121739138</v>
      </c>
    </row>
    <row r="97" spans="2:20" x14ac:dyDescent="0.3">
      <c r="B97" s="3" t="s">
        <v>593</v>
      </c>
      <c r="C97" s="21">
        <v>4677.2642002541761</v>
      </c>
      <c r="D97" s="21">
        <v>5877.3004324123576</v>
      </c>
      <c r="E97" s="21">
        <v>8496.8498333077023</v>
      </c>
      <c r="F97" s="21">
        <v>11861.773531145716</v>
      </c>
      <c r="G97" s="21">
        <v>15498.89566680413</v>
      </c>
      <c r="H97" s="43">
        <v>20087.220918458777</v>
      </c>
      <c r="I97" s="43">
        <v>30742.570914874552</v>
      </c>
      <c r="J97" s="43">
        <v>51971.841624663968</v>
      </c>
      <c r="K97" s="43">
        <v>123657.53511280667</v>
      </c>
      <c r="L97" s="21">
        <v>551915.99777777772</v>
      </c>
      <c r="M97" s="65">
        <v>918174.11763565906</v>
      </c>
      <c r="N97" s="79">
        <v>812626.46974358964</v>
      </c>
      <c r="O97" s="112">
        <v>871507.26263157895</v>
      </c>
      <c r="P97" s="112">
        <v>894302.20135135122</v>
      </c>
      <c r="Q97" s="112">
        <v>934529.66583333362</v>
      </c>
      <c r="R97" s="112">
        <v>934529.66583333362</v>
      </c>
      <c r="S97" s="112">
        <v>995185.41722222243</v>
      </c>
      <c r="T97" s="112">
        <v>996589.48999999987</v>
      </c>
    </row>
    <row r="98" spans="2:20" x14ac:dyDescent="0.3">
      <c r="B98" s="3" t="s">
        <v>245</v>
      </c>
      <c r="C98" s="21">
        <v>8625.6125009221214</v>
      </c>
      <c r="D98" s="21">
        <v>13513.308071704001</v>
      </c>
      <c r="E98" s="21">
        <v>19984.55562133306</v>
      </c>
      <c r="F98" s="21">
        <v>26760.824866403229</v>
      </c>
      <c r="G98" s="21">
        <v>39550.998466049379</v>
      </c>
      <c r="H98" s="43">
        <v>50134.185034940594</v>
      </c>
      <c r="I98" s="43">
        <v>77182.184239627779</v>
      </c>
      <c r="J98" s="43">
        <v>127391.09920408163</v>
      </c>
      <c r="K98" s="43">
        <v>325951.83841666806</v>
      </c>
      <c r="L98" s="21">
        <v>982326.64303030306</v>
      </c>
      <c r="M98" s="65">
        <v>1764686.7022448981</v>
      </c>
      <c r="N98" s="79">
        <v>1543396.5501724139</v>
      </c>
      <c r="O98" s="112">
        <v>1669185.4484210522</v>
      </c>
      <c r="P98" s="112">
        <v>1739522.2410416671</v>
      </c>
      <c r="Q98" s="112">
        <v>1834472.7684444445</v>
      </c>
      <c r="R98" s="112">
        <v>1883211.7784444443</v>
      </c>
      <c r="S98" s="112">
        <v>1886921.6506666669</v>
      </c>
      <c r="T98" s="112">
        <v>1887169.3764444445</v>
      </c>
    </row>
    <row r="99" spans="2:20" x14ac:dyDescent="0.3">
      <c r="B99" s="3" t="s">
        <v>594</v>
      </c>
      <c r="C99" s="21">
        <v>10086.752328235785</v>
      </c>
      <c r="D99" s="21">
        <v>13338.746256393402</v>
      </c>
      <c r="E99" s="21">
        <v>17045.424266930124</v>
      </c>
      <c r="F99" s="21">
        <v>20828.349888920395</v>
      </c>
      <c r="G99" s="21">
        <v>29800.905915180487</v>
      </c>
      <c r="H99" s="43">
        <v>42982.723077703951</v>
      </c>
      <c r="I99" s="43">
        <v>61668.507821053056</v>
      </c>
      <c r="J99" s="43">
        <v>100786.44438735179</v>
      </c>
      <c r="K99" s="43">
        <v>235303.33002901354</v>
      </c>
      <c r="L99" s="21">
        <v>703038.66585501854</v>
      </c>
      <c r="M99" s="65">
        <v>1107720.8686875</v>
      </c>
      <c r="N99" s="79">
        <v>1010043.4926086958</v>
      </c>
      <c r="O99" s="112">
        <v>1005404.7806521737</v>
      </c>
      <c r="P99" s="112">
        <v>1103130.0065217393</v>
      </c>
      <c r="Q99" s="112">
        <v>1103383.8502173915</v>
      </c>
      <c r="R99" s="112">
        <v>1167055.3217391304</v>
      </c>
      <c r="S99" s="112">
        <v>1186414.0742222222</v>
      </c>
      <c r="T99" s="112">
        <v>1181938.7080000003</v>
      </c>
    </row>
    <row r="100" spans="2:20" x14ac:dyDescent="0.3">
      <c r="B100" s="3" t="s">
        <v>273</v>
      </c>
      <c r="C100" s="21">
        <v>8351.3347248360787</v>
      </c>
      <c r="D100" s="21">
        <v>11871.210854581383</v>
      </c>
      <c r="E100" s="21">
        <v>15570.133570965996</v>
      </c>
      <c r="F100" s="21">
        <v>19752.575533528936</v>
      </c>
      <c r="G100" s="21">
        <v>27275.907693352245</v>
      </c>
      <c r="H100" s="43">
        <v>37886.180942839885</v>
      </c>
      <c r="I100" s="43">
        <v>51693.442983268011</v>
      </c>
      <c r="J100" s="43">
        <v>78173.083816156359</v>
      </c>
      <c r="K100" s="43">
        <v>171535.28773129918</v>
      </c>
      <c r="L100" s="21">
        <v>566482.76121328224</v>
      </c>
      <c r="M100" s="65">
        <v>949169.21591743105</v>
      </c>
      <c r="N100" s="79">
        <v>865746.93555555562</v>
      </c>
      <c r="O100" s="112">
        <v>869115.96365079365</v>
      </c>
      <c r="P100" s="112">
        <v>962713.5952459015</v>
      </c>
      <c r="Q100" s="112">
        <v>949357.85467741918</v>
      </c>
      <c r="R100" s="112">
        <v>991210.56016393425</v>
      </c>
      <c r="S100" s="112">
        <v>991210.56016393425</v>
      </c>
      <c r="T100" s="112">
        <v>1015815.5515384612</v>
      </c>
    </row>
    <row r="101" spans="2:20" x14ac:dyDescent="0.3">
      <c r="B101" s="3" t="s">
        <v>274</v>
      </c>
      <c r="C101" s="21">
        <v>13614.091965305643</v>
      </c>
      <c r="D101" s="21">
        <v>17559.940841975083</v>
      </c>
      <c r="E101" s="21">
        <v>22316.537102944276</v>
      </c>
      <c r="F101" s="21">
        <v>28281.159550500553</v>
      </c>
      <c r="G101" s="21">
        <v>39491.65367449828</v>
      </c>
      <c r="H101" s="43">
        <v>50020.54941842163</v>
      </c>
      <c r="I101" s="43">
        <v>60003.052591099171</v>
      </c>
      <c r="J101" s="43">
        <v>101983.68413057463</v>
      </c>
      <c r="K101" s="43">
        <v>239090.74687542973</v>
      </c>
      <c r="L101" s="21">
        <v>703210.92367288377</v>
      </c>
      <c r="M101" s="65">
        <v>1246647.2846786631</v>
      </c>
      <c r="N101" s="79">
        <v>1127110.3634545451</v>
      </c>
      <c r="O101" s="112">
        <v>1156349.5727586213</v>
      </c>
      <c r="P101" s="112">
        <v>1199053.1660714278</v>
      </c>
      <c r="Q101" s="112">
        <v>1245948.1483636363</v>
      </c>
      <c r="R101" s="112">
        <v>1296522.6707272728</v>
      </c>
      <c r="S101" s="112">
        <v>1354580.7736363637</v>
      </c>
      <c r="T101" s="112">
        <v>1352756.9750909091</v>
      </c>
    </row>
    <row r="102" spans="2:20" x14ac:dyDescent="0.3">
      <c r="B102" s="3" t="s">
        <v>275</v>
      </c>
      <c r="C102" s="21">
        <v>12361.166629428</v>
      </c>
      <c r="D102" s="21">
        <v>16601.597916215738</v>
      </c>
      <c r="E102" s="21">
        <v>20957.517893890341</v>
      </c>
      <c r="F102" s="21">
        <v>26627.148964543685</v>
      </c>
      <c r="G102" s="21">
        <v>37785.774634648973</v>
      </c>
      <c r="H102" s="43">
        <v>52953.18413457134</v>
      </c>
      <c r="I102" s="43">
        <v>74567.639636533058</v>
      </c>
      <c r="J102" s="43">
        <v>125235.90745947386</v>
      </c>
      <c r="K102" s="43">
        <v>287614.20474028419</v>
      </c>
      <c r="L102" s="21">
        <v>702940.14305621537</v>
      </c>
      <c r="M102" s="65">
        <v>1052717.4979907263</v>
      </c>
      <c r="N102" s="79">
        <v>968592.77285714308</v>
      </c>
      <c r="O102" s="112">
        <v>1011020.3553191493</v>
      </c>
      <c r="P102" s="112">
        <v>1034960.8254838713</v>
      </c>
      <c r="Q102" s="112">
        <v>1070720.0270212763</v>
      </c>
      <c r="R102" s="112">
        <v>1088627.1363333333</v>
      </c>
      <c r="S102" s="112">
        <v>1098435.9556179771</v>
      </c>
      <c r="T102" s="112">
        <v>1106898.1396629212</v>
      </c>
    </row>
    <row r="103" spans="2:20" x14ac:dyDescent="0.3">
      <c r="B103" s="3" t="s">
        <v>276</v>
      </c>
      <c r="C103" s="21">
        <v>7257.0548701635844</v>
      </c>
      <c r="D103" s="21">
        <v>9419.2706799855932</v>
      </c>
      <c r="E103" s="21">
        <v>13187.049493818298</v>
      </c>
      <c r="F103" s="21">
        <v>17218.293174356357</v>
      </c>
      <c r="G103" s="21">
        <v>24230.662704177463</v>
      </c>
      <c r="H103" s="43">
        <v>32605.156333799536</v>
      </c>
      <c r="I103" s="43">
        <v>47990.031953560836</v>
      </c>
      <c r="J103" s="43">
        <v>77415.19523262413</v>
      </c>
      <c r="K103" s="43">
        <v>158182.84936060986</v>
      </c>
      <c r="L103" s="21">
        <v>428937.29574561398</v>
      </c>
      <c r="M103" s="65">
        <v>697753.26783034264</v>
      </c>
      <c r="N103" s="79">
        <v>623132.83101123583</v>
      </c>
      <c r="O103" s="112">
        <v>645322.75797752815</v>
      </c>
      <c r="P103" s="112">
        <v>673919.39191011246</v>
      </c>
      <c r="Q103" s="112">
        <v>706807.02715909109</v>
      </c>
      <c r="R103" s="112">
        <v>740855.49540229887</v>
      </c>
      <c r="S103" s="112">
        <v>750617.11267441849</v>
      </c>
      <c r="T103" s="112">
        <v>748763.0788235293</v>
      </c>
    </row>
    <row r="104" spans="2:20" x14ac:dyDescent="0.3">
      <c r="B104" s="3" t="s">
        <v>277</v>
      </c>
      <c r="C104" s="21">
        <v>14548.104873040691</v>
      </c>
      <c r="D104" s="21">
        <v>18943.021705567866</v>
      </c>
      <c r="E104" s="21">
        <v>25616.932726386352</v>
      </c>
      <c r="F104" s="21">
        <v>33084.638172219238</v>
      </c>
      <c r="G104" s="21">
        <v>46522.334755436437</v>
      </c>
      <c r="H104" s="43">
        <v>58550.212870697927</v>
      </c>
      <c r="I104" s="43">
        <v>85371.591275115366</v>
      </c>
      <c r="J104" s="43">
        <v>156787.98457979743</v>
      </c>
      <c r="K104" s="43">
        <v>340153.69624564092</v>
      </c>
      <c r="L104" s="21">
        <v>988559.3782760473</v>
      </c>
      <c r="M104" s="65">
        <v>1694319.0828577979</v>
      </c>
      <c r="N104" s="79">
        <v>1520274.6070723687</v>
      </c>
      <c r="O104" s="112">
        <v>1520670.0755263155</v>
      </c>
      <c r="P104" s="112">
        <v>1648340.4568553458</v>
      </c>
      <c r="Q104" s="112">
        <v>1729667.0854113915</v>
      </c>
      <c r="R104" s="112">
        <v>1786893.1292356683</v>
      </c>
      <c r="S104" s="112">
        <v>1822528.3135782736</v>
      </c>
      <c r="T104" s="112">
        <v>1822783.1129260454</v>
      </c>
    </row>
    <row r="105" spans="2:20" x14ac:dyDescent="0.3">
      <c r="B105" s="3" t="s">
        <v>278</v>
      </c>
      <c r="C105" s="21">
        <v>8801.2789182524575</v>
      </c>
      <c r="D105" s="21">
        <v>13163.349526909529</v>
      </c>
      <c r="E105" s="21">
        <v>17000.985693744293</v>
      </c>
      <c r="F105" s="21">
        <v>22591.40820642898</v>
      </c>
      <c r="G105" s="21">
        <v>33206.8387754613</v>
      </c>
      <c r="H105" s="43">
        <v>47269.276102428877</v>
      </c>
      <c r="I105" s="43">
        <v>65563.382349553402</v>
      </c>
      <c r="J105" s="43">
        <v>109346.55551853588</v>
      </c>
      <c r="K105" s="43">
        <v>268349.50557436357</v>
      </c>
      <c r="L105" s="21">
        <v>798336.00949195575</v>
      </c>
      <c r="M105" s="65">
        <v>1215194.065716312</v>
      </c>
      <c r="N105" s="79">
        <v>1118526.3173529413</v>
      </c>
      <c r="O105" s="112">
        <v>1132500.5080392158</v>
      </c>
      <c r="P105" s="112">
        <v>1219321.8083168315</v>
      </c>
      <c r="Q105" s="112">
        <v>1223711.3111999989</v>
      </c>
      <c r="R105" s="112">
        <v>1243889.5214000004</v>
      </c>
      <c r="S105" s="112">
        <v>1289314.3996999997</v>
      </c>
      <c r="T105" s="112">
        <v>1282640.5427000001</v>
      </c>
    </row>
    <row r="106" spans="2:20" x14ac:dyDescent="0.3">
      <c r="B106" s="5" t="s">
        <v>279</v>
      </c>
      <c r="C106" s="22">
        <v>11166.647118055555</v>
      </c>
      <c r="D106" s="22">
        <v>15636.731119894595</v>
      </c>
      <c r="E106" s="22">
        <v>20774.787463768113</v>
      </c>
      <c r="F106" s="22">
        <v>28830.2361780303</v>
      </c>
      <c r="G106" s="22">
        <v>37951.361966069431</v>
      </c>
      <c r="H106" s="55">
        <v>49896.521538461529</v>
      </c>
      <c r="I106" s="55">
        <v>82003.805890313379</v>
      </c>
      <c r="J106" s="55">
        <v>147460.88798789177</v>
      </c>
      <c r="K106" s="43">
        <v>322253.87015669519</v>
      </c>
      <c r="L106" s="21">
        <v>885833.04416129028</v>
      </c>
      <c r="M106" s="65">
        <v>1410539.8319653179</v>
      </c>
      <c r="N106" s="79">
        <v>1269641.2044000002</v>
      </c>
      <c r="O106" s="112">
        <v>1277170.3123999997</v>
      </c>
      <c r="P106" s="112">
        <v>1396225.5587500001</v>
      </c>
      <c r="Q106" s="112">
        <v>1392148.0975000001</v>
      </c>
      <c r="R106" s="112">
        <v>1521803.9464</v>
      </c>
      <c r="S106" s="112">
        <v>1521803.9464</v>
      </c>
      <c r="T106" s="112">
        <v>1493677.5176000001</v>
      </c>
    </row>
    <row r="107" spans="2:20" x14ac:dyDescent="0.3">
      <c r="B107" s="27" t="s">
        <v>188</v>
      </c>
      <c r="C107" s="41">
        <f>+SUMPRODUCT(C108:C108,'III. Aportantes'!C108:C108)/'III. Aportantes'!C107</f>
        <v>6726.1041325383212</v>
      </c>
      <c r="D107" s="41">
        <f>+SUMPRODUCT(D108:D108,'III. Aportantes'!D108:D108)/'III. Aportantes'!D107</f>
        <v>6460.1299854049676</v>
      </c>
      <c r="E107" s="41">
        <f>+SUMPRODUCT(E108:E108,'III. Aportantes'!E108:E108)/'III. Aportantes'!E107</f>
        <v>8848.811766334682</v>
      </c>
      <c r="F107" s="41">
        <f>+SUMPRODUCT(F108:F108,'III. Aportantes'!F108:F108)/'III. Aportantes'!F107</f>
        <v>11712.350906239104</v>
      </c>
      <c r="G107" s="41">
        <f>+SUMPRODUCT(G108:G108,'III. Aportantes'!G108:G108)/'III. Aportantes'!G107</f>
        <v>14013.461779838757</v>
      </c>
      <c r="H107" s="54">
        <f>+SUMPRODUCT(H108:H108,'III. Aportantes'!H108:H108)/'III. Aportantes'!H107</f>
        <v>18175.579011217957</v>
      </c>
      <c r="I107" s="54">
        <f>+SUMPRODUCT(I108:I108,'III. Aportantes'!I108:I108)/'III. Aportantes'!I107</f>
        <v>33000.756130335205</v>
      </c>
      <c r="J107" s="54">
        <f>+SUMPRODUCT(J108:J108,'III. Aportantes'!J108:J108)/'III. Aportantes'!J107</f>
        <v>53708.869860104263</v>
      </c>
      <c r="K107" s="54">
        <f>+SUMPRODUCT(K108:K108,'III. Aportantes'!K108:K108)/'III. Aportantes'!K107</f>
        <v>113130.98362889442</v>
      </c>
      <c r="L107" s="41">
        <f>+SUMPRODUCT(L108:L108,'III. Aportantes'!L108:L108)/'III. Aportantes'!L107</f>
        <v>179918.90511389525</v>
      </c>
      <c r="M107" s="41">
        <f>+SUMPRODUCT(M108:M108,'III. Aportantes'!M108:M108)/'III. Aportantes'!M107</f>
        <v>224952.00355789473</v>
      </c>
      <c r="N107" s="78">
        <f>+SUMPRODUCT(N108:N108,'III. Aportantes'!N108:N108)/'III. Aportantes'!N107</f>
        <v>204008.95477611932</v>
      </c>
      <c r="O107" s="111">
        <f>+SUMPRODUCT(O108:O108,'III. Aportantes'!O108:O108)/'III. Aportantes'!O107</f>
        <v>239511.14753623182</v>
      </c>
      <c r="P107" s="111">
        <f>+SUMPRODUCT(P108:P108,'III. Aportantes'!P108:P108)/'III. Aportantes'!P107</f>
        <v>241877.54882352942</v>
      </c>
      <c r="Q107" s="111">
        <f>+SUMPRODUCT(Q108:Q108,'III. Aportantes'!Q108:Q108)/'III. Aportantes'!Q107</f>
        <v>245591.57565217395</v>
      </c>
      <c r="R107" s="111">
        <f>+SUMPRODUCT(R108:R108,'III. Aportantes'!R108:R108)/'III. Aportantes'!R107</f>
        <v>244418.36028571439</v>
      </c>
      <c r="S107" s="111">
        <f>+SUMPRODUCT(S108:S108,'III. Aportantes'!S108:S108)/'III. Aportantes'!S107</f>
        <v>198140.57030303028</v>
      </c>
      <c r="T107" s="111">
        <f>+SUMPRODUCT(T108:T108,'III. Aportantes'!T108:T108)/'III. Aportantes'!T107</f>
        <v>198140.57030303028</v>
      </c>
    </row>
    <row r="108" spans="2:20" x14ac:dyDescent="0.3">
      <c r="B108" s="5" t="s">
        <v>595</v>
      </c>
      <c r="C108" s="22">
        <v>6726.1041325383212</v>
      </c>
      <c r="D108" s="22">
        <v>6460.1299854049676</v>
      </c>
      <c r="E108" s="22">
        <v>8848.811766334682</v>
      </c>
      <c r="F108" s="22">
        <v>11712.350906239104</v>
      </c>
      <c r="G108" s="22">
        <v>14013.461779838757</v>
      </c>
      <c r="H108" s="55">
        <v>18175.579011217957</v>
      </c>
      <c r="I108" s="55">
        <v>33000.756130335205</v>
      </c>
      <c r="J108" s="55">
        <v>53708.869860104263</v>
      </c>
      <c r="K108" s="55">
        <v>113130.98362889442</v>
      </c>
      <c r="L108" s="22">
        <v>179918.90511389525</v>
      </c>
      <c r="M108" s="65">
        <v>224952.00355789473</v>
      </c>
      <c r="N108" s="71">
        <v>204008.95477611932</v>
      </c>
      <c r="O108" s="21">
        <v>239511.14753623182</v>
      </c>
      <c r="P108" s="21">
        <v>241877.54882352942</v>
      </c>
      <c r="Q108" s="21">
        <v>245591.57565217392</v>
      </c>
      <c r="R108" s="21">
        <v>244418.36028571439</v>
      </c>
      <c r="S108" s="21">
        <v>198140.57030303028</v>
      </c>
      <c r="T108" s="21">
        <v>198140.57030303028</v>
      </c>
    </row>
    <row r="109" spans="2:20" x14ac:dyDescent="0.3">
      <c r="B109" s="27" t="s">
        <v>189</v>
      </c>
      <c r="C109" s="41">
        <f>+SUMPRODUCT(C110:C110,'III. Aportantes'!C110:C110)/'III. Aportantes'!C109</f>
        <v>9736.4916784666402</v>
      </c>
      <c r="D109" s="41">
        <f>+SUMPRODUCT(D110:D110,'III. Aportantes'!D110:D110)/'III. Aportantes'!D109</f>
        <v>9881.3931450068976</v>
      </c>
      <c r="E109" s="41">
        <f>+SUMPRODUCT(E110:E110,'III. Aportantes'!E110:E110)/'III. Aportantes'!E109</f>
        <v>12589.205975682104</v>
      </c>
      <c r="F109" s="41">
        <f>+SUMPRODUCT(F110:F110,'III. Aportantes'!F110:F110)/'III. Aportantes'!F109</f>
        <v>17518.143833835711</v>
      </c>
      <c r="G109" s="41">
        <f>+SUMPRODUCT(G110:G110,'III. Aportantes'!G110:G110)/'III. Aportantes'!G109</f>
        <v>22554.084172604231</v>
      </c>
      <c r="H109" s="54">
        <f>+SUMPRODUCT(H110:H110,'III. Aportantes'!H110:H110)/'III. Aportantes'!H109</f>
        <v>32013.747381047157</v>
      </c>
      <c r="I109" s="54">
        <f>+SUMPRODUCT(I110:I110,'III. Aportantes'!I110:I110)/'III. Aportantes'!I109</f>
        <v>42204.502059458922</v>
      </c>
      <c r="J109" s="54">
        <f>+SUMPRODUCT(J110:J110,'III. Aportantes'!J110:J110)/'III. Aportantes'!J109</f>
        <v>65359.248641413906</v>
      </c>
      <c r="K109" s="54">
        <f>+SUMPRODUCT(K110:K110,'III. Aportantes'!K110:K110)/'III. Aportantes'!K109</f>
        <v>135706.06637111891</v>
      </c>
      <c r="L109" s="41">
        <f>+SUMPRODUCT(L110:L110,'III. Aportantes'!L110:L110)/'III. Aportantes'!L109</f>
        <v>392789.42969788518</v>
      </c>
      <c r="M109" s="41">
        <f>+SUMPRODUCT(M110:M110,'III. Aportantes'!M110:M110)/'III. Aportantes'!M109</f>
        <v>581916.49574503326</v>
      </c>
      <c r="N109" s="78">
        <f>+SUMPRODUCT(N110:N110,'III. Aportantes'!N110:N110)/'III. Aportantes'!N109</f>
        <v>569857.55732558155</v>
      </c>
      <c r="O109" s="111">
        <f>+SUMPRODUCT(O110:O110,'III. Aportantes'!O110:O110)/'III. Aportantes'!O109</f>
        <v>563195.15954022971</v>
      </c>
      <c r="P109" s="111">
        <f>+SUMPRODUCT(P110:P110,'III. Aportantes'!P110:P110)/'III. Aportantes'!P109</f>
        <v>568234.0719767441</v>
      </c>
      <c r="Q109" s="111">
        <f>+SUMPRODUCT(Q110:Q110,'III. Aportantes'!Q110:Q110)/'III. Aportantes'!Q109</f>
        <v>569381.38344827597</v>
      </c>
      <c r="R109" s="111">
        <f>+SUMPRODUCT(R110:R110,'III. Aportantes'!R110:R110)/'III. Aportantes'!R109</f>
        <v>576534.22390804603</v>
      </c>
      <c r="S109" s="111">
        <f>+SUMPRODUCT(S110:S110,'III. Aportantes'!S110:S110)/'III. Aportantes'!S109</f>
        <v>582944.62697674416</v>
      </c>
      <c r="T109" s="111">
        <f>+SUMPRODUCT(T110:T110,'III. Aportantes'!T110:T110)/'III. Aportantes'!T109</f>
        <v>644421.27847058827</v>
      </c>
    </row>
    <row r="110" spans="2:20" x14ac:dyDescent="0.3">
      <c r="B110" s="5" t="s">
        <v>280</v>
      </c>
      <c r="C110" s="22">
        <v>9736.4916784666402</v>
      </c>
      <c r="D110" s="22">
        <v>9881.3931450068976</v>
      </c>
      <c r="E110" s="22">
        <v>12589.205975682104</v>
      </c>
      <c r="F110" s="22">
        <v>17518.143833835711</v>
      </c>
      <c r="G110" s="22">
        <v>22554.084172604231</v>
      </c>
      <c r="H110" s="55">
        <v>32013.747381047157</v>
      </c>
      <c r="I110" s="55">
        <v>42204.502059458922</v>
      </c>
      <c r="J110" s="55">
        <v>65359.248641413906</v>
      </c>
      <c r="K110" s="55">
        <v>135706.06637111891</v>
      </c>
      <c r="L110" s="22">
        <v>392789.42969788518</v>
      </c>
      <c r="M110" s="65">
        <v>581916.49574503326</v>
      </c>
      <c r="N110" s="71">
        <v>569857.55732558155</v>
      </c>
      <c r="O110" s="21">
        <v>563195.15954022971</v>
      </c>
      <c r="P110" s="21">
        <v>568234.0719767441</v>
      </c>
      <c r="Q110" s="21">
        <v>569381.38344827597</v>
      </c>
      <c r="R110" s="21">
        <v>576534.22390804603</v>
      </c>
      <c r="S110" s="21">
        <v>582944.62697674416</v>
      </c>
      <c r="T110" s="21">
        <v>644421.27847058827</v>
      </c>
    </row>
    <row r="111" spans="2:20" x14ac:dyDescent="0.3">
      <c r="B111" s="27" t="s">
        <v>190</v>
      </c>
      <c r="C111" s="41">
        <f>+SUMPRODUCT(C112:C118,'III. Aportantes'!C112:C118)/'III. Aportantes'!C111</f>
        <v>11019.493099038065</v>
      </c>
      <c r="D111" s="41">
        <f>+SUMPRODUCT(D112:D118,'III. Aportantes'!D112:D118)/'III. Aportantes'!D111</f>
        <v>14074.018644094167</v>
      </c>
      <c r="E111" s="41">
        <f>+SUMPRODUCT(E112:E118,'III. Aportantes'!E112:E118)/'III. Aportantes'!E111</f>
        <v>18623.132462793001</v>
      </c>
      <c r="F111" s="41">
        <f>+SUMPRODUCT(F112:F118,'III. Aportantes'!F112:F118)/'III. Aportantes'!F111</f>
        <v>23372.121240531797</v>
      </c>
      <c r="G111" s="41">
        <f>+SUMPRODUCT(G112:G118,'III. Aportantes'!G112:G118)/'III. Aportantes'!G111</f>
        <v>31617.446588489947</v>
      </c>
      <c r="H111" s="54">
        <f>+SUMPRODUCT(H112:H118,'III. Aportantes'!H112:H118)/'III. Aportantes'!H111</f>
        <v>42506.818189750782</v>
      </c>
      <c r="I111" s="54">
        <f>+SUMPRODUCT(I112:I118,'III. Aportantes'!I112:I118)/'III. Aportantes'!I111</f>
        <v>61496.995134738492</v>
      </c>
      <c r="J111" s="54">
        <f>+SUMPRODUCT(J112:J118,'III. Aportantes'!J112:J118)/'III. Aportantes'!J111</f>
        <v>107953.94769327309</v>
      </c>
      <c r="K111" s="54">
        <f>+SUMPRODUCT(K112:K118,'III. Aportantes'!K112:K118)/'III. Aportantes'!K111</f>
        <v>248416.32383499414</v>
      </c>
      <c r="L111" s="41">
        <f>+SUMPRODUCT(L112:L118,'III. Aportantes'!L112:L118)/'III. Aportantes'!L111</f>
        <v>667131.18846535799</v>
      </c>
      <c r="M111" s="41">
        <f>+SUMPRODUCT(M112:M118,'III. Aportantes'!M112:M118)/'III. Aportantes'!M111</f>
        <v>1121956.1645715449</v>
      </c>
      <c r="N111" s="78">
        <f>+SUMPRODUCT(N112:N118,'III. Aportantes'!N112:N118)/'III. Aportantes'!N111</f>
        <v>984789.7826544944</v>
      </c>
      <c r="O111" s="111">
        <f>+SUMPRODUCT(O112:O118,'III. Aportantes'!O112:O118)/'III. Aportantes'!O111</f>
        <v>1029676.7864772719</v>
      </c>
      <c r="P111" s="111">
        <f>+SUMPRODUCT(P112:P118,'III. Aportantes'!P112:P118)/'III. Aportantes'!P111</f>
        <v>1081054.8659885379</v>
      </c>
      <c r="Q111" s="111">
        <f>+SUMPRODUCT(Q112:Q118,'III. Aportantes'!Q112:Q118)/'III. Aportantes'!Q111</f>
        <v>1159999.3814347207</v>
      </c>
      <c r="R111" s="111">
        <f>+SUMPRODUCT(R112:R118,'III. Aportantes'!R112:R118)/'III. Aportantes'!R111</f>
        <v>1169654.3121602291</v>
      </c>
      <c r="S111" s="111">
        <f>+SUMPRODUCT(S112:S118,'III. Aportantes'!S112:S118)/'III. Aportantes'!S111</f>
        <v>1222281.8818142866</v>
      </c>
      <c r="T111" s="111">
        <f>+SUMPRODUCT(T112:T118,'III. Aportantes'!T112:T118)/'III. Aportantes'!T111</f>
        <v>1208856.7664580368</v>
      </c>
    </row>
    <row r="112" spans="2:20" x14ac:dyDescent="0.3">
      <c r="B112" s="3" t="s">
        <v>281</v>
      </c>
      <c r="C112" s="21">
        <v>10202.328194714628</v>
      </c>
      <c r="D112" s="21">
        <v>14322.19622603159</v>
      </c>
      <c r="E112" s="21">
        <v>18560.775288791163</v>
      </c>
      <c r="F112" s="21">
        <v>23644.33456742729</v>
      </c>
      <c r="G112" s="21">
        <v>32806.722025123549</v>
      </c>
      <c r="H112" s="43">
        <v>47754.250120174809</v>
      </c>
      <c r="I112" s="43">
        <v>65167.364058749044</v>
      </c>
      <c r="J112" s="43">
        <v>101260.9354762726</v>
      </c>
      <c r="K112" s="43">
        <v>208426.89499825993</v>
      </c>
      <c r="L112" s="21">
        <v>525592.07470039942</v>
      </c>
      <c r="M112" s="65">
        <v>834747.71477488137</v>
      </c>
      <c r="N112" s="64">
        <v>740238.91556451621</v>
      </c>
      <c r="O112" s="21">
        <v>840732.2694214877</v>
      </c>
      <c r="P112" s="21">
        <v>841293.77220338979</v>
      </c>
      <c r="Q112" s="21">
        <v>831400.99798319314</v>
      </c>
      <c r="R112" s="21">
        <v>860903.34824999981</v>
      </c>
      <c r="S112" s="21">
        <v>877796.75550847477</v>
      </c>
      <c r="T112" s="21">
        <v>854121.27677419339</v>
      </c>
    </row>
    <row r="113" spans="2:20" x14ac:dyDescent="0.3">
      <c r="B113" s="3" t="s">
        <v>596</v>
      </c>
      <c r="C113" s="21">
        <v>11210.285979866707</v>
      </c>
      <c r="D113" s="21">
        <v>15219.454537868178</v>
      </c>
      <c r="E113" s="21">
        <v>19652.89004965694</v>
      </c>
      <c r="F113" s="21">
        <v>25004.58145833555</v>
      </c>
      <c r="G113" s="21">
        <v>32164.175064024388</v>
      </c>
      <c r="H113" s="43">
        <v>42719.264997967482</v>
      </c>
      <c r="I113" s="43">
        <v>66573.214340751947</v>
      </c>
      <c r="J113" s="43">
        <v>109806.64453133564</v>
      </c>
      <c r="K113" s="43">
        <v>237728.53514643633</v>
      </c>
      <c r="L113" s="21">
        <v>559207.97915540531</v>
      </c>
      <c r="M113" s="65">
        <v>977008.86429878057</v>
      </c>
      <c r="N113" s="64">
        <v>944792.19408163254</v>
      </c>
      <c r="O113" s="21">
        <v>942188.95791666675</v>
      </c>
      <c r="P113" s="21">
        <v>965847.79000000027</v>
      </c>
      <c r="Q113" s="21">
        <v>998217.59723404259</v>
      </c>
      <c r="R113" s="21">
        <v>1010963.2173913043</v>
      </c>
      <c r="S113" s="21">
        <v>1011028.2954347824</v>
      </c>
      <c r="T113" s="21">
        <v>969251.93800000031</v>
      </c>
    </row>
    <row r="114" spans="2:20" x14ac:dyDescent="0.3">
      <c r="B114" s="3" t="s">
        <v>282</v>
      </c>
      <c r="C114" s="21">
        <v>11208.923973304911</v>
      </c>
      <c r="D114" s="21">
        <v>14123.550106763105</v>
      </c>
      <c r="E114" s="21">
        <v>18894.276920134893</v>
      </c>
      <c r="F114" s="21">
        <v>22949.582626202729</v>
      </c>
      <c r="G114" s="21">
        <v>30777.739856166867</v>
      </c>
      <c r="H114" s="43">
        <v>41336.337442413984</v>
      </c>
      <c r="I114" s="43">
        <v>58995.861991187419</v>
      </c>
      <c r="J114" s="43">
        <v>109127.80947035225</v>
      </c>
      <c r="K114" s="43">
        <v>261990.45641842147</v>
      </c>
      <c r="L114" s="21">
        <v>734961.24901298713</v>
      </c>
      <c r="M114" s="65">
        <v>1280263.451555944</v>
      </c>
      <c r="N114" s="64">
        <v>1104030.4023543689</v>
      </c>
      <c r="O114" s="21">
        <v>1142496.2421568611</v>
      </c>
      <c r="P114" s="21">
        <v>1219112.1824630529</v>
      </c>
      <c r="Q114" s="21">
        <v>1344191.5775308649</v>
      </c>
      <c r="R114" s="21">
        <v>1336287.3315403427</v>
      </c>
      <c r="S114" s="21">
        <v>1412633.4408759137</v>
      </c>
      <c r="T114" s="21">
        <v>1403578.1933985327</v>
      </c>
    </row>
    <row r="115" spans="2:20" x14ac:dyDescent="0.3">
      <c r="B115" s="3" t="s">
        <v>283</v>
      </c>
      <c r="C115" s="21">
        <v>7787.1363046708602</v>
      </c>
      <c r="D115" s="21">
        <v>10059.457582204028</v>
      </c>
      <c r="E115" s="21">
        <v>13950.730598491857</v>
      </c>
      <c r="F115" s="21">
        <v>19571.699809837504</v>
      </c>
      <c r="G115" s="21">
        <v>27432.374327840371</v>
      </c>
      <c r="H115" s="43">
        <v>34702.829918594165</v>
      </c>
      <c r="I115" s="43">
        <v>58078.878650227351</v>
      </c>
      <c r="J115" s="43">
        <v>100861.74849518998</v>
      </c>
      <c r="K115" s="43">
        <v>218003.60103827436</v>
      </c>
      <c r="L115" s="21">
        <v>551310.94557983195</v>
      </c>
      <c r="M115" s="65">
        <v>800847.96533923317</v>
      </c>
      <c r="N115" s="64">
        <v>726602.57836734678</v>
      </c>
      <c r="O115" s="21">
        <v>766487.53367346944</v>
      </c>
      <c r="P115" s="21">
        <v>768459.26918367366</v>
      </c>
      <c r="Q115" s="21">
        <v>817914.83775510208</v>
      </c>
      <c r="R115" s="21">
        <v>837638.30021276593</v>
      </c>
      <c r="S115" s="21">
        <v>833634.10145833332</v>
      </c>
      <c r="T115" s="21">
        <v>858547.42791666661</v>
      </c>
    </row>
    <row r="116" spans="2:20" x14ac:dyDescent="0.3">
      <c r="B116" s="3" t="s">
        <v>597</v>
      </c>
      <c r="C116" s="21">
        <v>11358.132097614247</v>
      </c>
      <c r="D116" s="21">
        <v>12929.588813131313</v>
      </c>
      <c r="E116" s="21">
        <v>15965.247437174161</v>
      </c>
      <c r="F116" s="21">
        <v>22394.601070695837</v>
      </c>
      <c r="G116" s="21">
        <v>31645.460297345377</v>
      </c>
      <c r="H116" s="43">
        <v>41058.224637886589</v>
      </c>
      <c r="I116" s="43">
        <v>67182.364955327939</v>
      </c>
      <c r="J116" s="43">
        <v>117516.30642059179</v>
      </c>
      <c r="K116" s="43">
        <v>284912.44038206519</v>
      </c>
      <c r="L116" s="21">
        <v>809137.10802867368</v>
      </c>
      <c r="M116" s="65">
        <v>1195286.5078807946</v>
      </c>
      <c r="N116" s="64">
        <v>1159879.7222727274</v>
      </c>
      <c r="O116" s="21">
        <v>1175479.6627272728</v>
      </c>
      <c r="P116" s="21">
        <v>1162708.9719047621</v>
      </c>
      <c r="Q116" s="21">
        <v>1164217.8628571429</v>
      </c>
      <c r="R116" s="21">
        <v>1224732.5485714285</v>
      </c>
      <c r="S116" s="21">
        <v>1246718.6863636363</v>
      </c>
      <c r="T116" s="21">
        <v>1231713.5486363636</v>
      </c>
    </row>
    <row r="117" spans="2:20" x14ac:dyDescent="0.3">
      <c r="B117" s="3" t="s">
        <v>284</v>
      </c>
      <c r="C117" s="21">
        <v>14319.075225207356</v>
      </c>
      <c r="D117" s="21">
        <v>17620.628799758135</v>
      </c>
      <c r="E117" s="21">
        <v>22851.308300629898</v>
      </c>
      <c r="F117" s="21">
        <v>29961.759363533187</v>
      </c>
      <c r="G117" s="21">
        <v>38758.599572969753</v>
      </c>
      <c r="H117" s="43">
        <v>47643.640688807354</v>
      </c>
      <c r="I117" s="43">
        <v>65361.991262972842</v>
      </c>
      <c r="J117" s="43">
        <v>108782.32294860626</v>
      </c>
      <c r="K117" s="43">
        <v>229227.46990594539</v>
      </c>
      <c r="L117" s="21">
        <v>581225.55739030009</v>
      </c>
      <c r="M117" s="65">
        <v>908180.25862903218</v>
      </c>
      <c r="N117" s="64">
        <v>817110.98171428579</v>
      </c>
      <c r="O117" s="21">
        <v>853187.71342857135</v>
      </c>
      <c r="P117" s="21">
        <v>857856.17333333334</v>
      </c>
      <c r="Q117" s="21">
        <v>897596.99972222222</v>
      </c>
      <c r="R117" s="21">
        <v>933974.26666666672</v>
      </c>
      <c r="S117" s="21">
        <v>998649.36514285696</v>
      </c>
      <c r="T117" s="21">
        <v>999889.54857142863</v>
      </c>
    </row>
    <row r="118" spans="2:20" x14ac:dyDescent="0.3">
      <c r="B118" s="5" t="s">
        <v>598</v>
      </c>
      <c r="C118" s="22">
        <v>10003.192393812709</v>
      </c>
      <c r="D118" s="22">
        <v>13779.184983333333</v>
      </c>
      <c r="E118" s="22">
        <v>18416.131218297105</v>
      </c>
      <c r="F118" s="22">
        <v>23821.609377882083</v>
      </c>
      <c r="G118" s="22">
        <v>33756.804528903573</v>
      </c>
      <c r="H118" s="55">
        <v>46379.272453947371</v>
      </c>
      <c r="I118" s="55">
        <v>73915.467236842116</v>
      </c>
      <c r="J118" s="55">
        <v>120607.36258893284</v>
      </c>
      <c r="K118" s="55">
        <v>295018.25617045461</v>
      </c>
      <c r="L118" s="22">
        <v>680845.23161417327</v>
      </c>
      <c r="M118" s="65">
        <v>1037949.3653846154</v>
      </c>
      <c r="N118" s="71">
        <v>881218.65952380945</v>
      </c>
      <c r="O118" s="21">
        <v>881919.26666666684</v>
      </c>
      <c r="P118" s="21">
        <v>1047382.1090476193</v>
      </c>
      <c r="Q118" s="21">
        <v>1071456.9985</v>
      </c>
      <c r="R118" s="21">
        <v>1126133.929</v>
      </c>
      <c r="S118" s="21">
        <v>1126133.929</v>
      </c>
      <c r="T118" s="21">
        <v>1146567.0689999999</v>
      </c>
    </row>
    <row r="119" spans="2:20" x14ac:dyDescent="0.3">
      <c r="B119" s="27" t="s">
        <v>191</v>
      </c>
      <c r="C119" s="41">
        <f>+SUMPRODUCT(C120:C141,'III. Aportantes'!C120:C141)/'III. Aportantes'!C119</f>
        <v>11327.093409084662</v>
      </c>
      <c r="D119" s="41">
        <v>14844.105990853455</v>
      </c>
      <c r="E119" s="41">
        <f>+SUMPRODUCT(E120:E141,'III. Aportantes'!E120:E141)/'III. Aportantes'!E119</f>
        <v>19499.5338183696</v>
      </c>
      <c r="F119" s="41">
        <f>+SUMPRODUCT(F120:F141,'III. Aportantes'!F120:F141)/'III. Aportantes'!F119</f>
        <v>25772.634112050804</v>
      </c>
      <c r="G119" s="41">
        <f>+SUMPRODUCT(G120:G141,'III. Aportantes'!G120:G141)/'III. Aportantes'!G119</f>
        <v>36514.182321349697</v>
      </c>
      <c r="H119" s="41">
        <f>+SUMPRODUCT(H120:H141,'III. Aportantes'!H120:H141)/'III. Aportantes'!H119</f>
        <v>45240.336823546349</v>
      </c>
      <c r="I119" s="41">
        <f>+SUMPRODUCT(I120:I141,'III. Aportantes'!I120:I141)/'III. Aportantes'!I119</f>
        <v>61800.101396232916</v>
      </c>
      <c r="J119" s="41">
        <f>+SUMPRODUCT(J120:J141,'III. Aportantes'!J120:J141)/'III. Aportantes'!J119</f>
        <v>110710.16696867935</v>
      </c>
      <c r="K119" s="41">
        <f>+SUMPRODUCT(K120:K141,'III. Aportantes'!K120:K141)/'III. Aportantes'!K119</f>
        <v>244586.31760788502</v>
      </c>
      <c r="L119" s="41">
        <f>+SUMPRODUCT(L120:L141,'III. Aportantes'!L120:L141)/'III. Aportantes'!L119</f>
        <v>764775.47069357114</v>
      </c>
      <c r="M119" s="41">
        <f>+SUMPRODUCT(M120:M141,'III. Aportantes'!M120:M141)/'III. Aportantes'!M119</f>
        <v>1239051.7539897405</v>
      </c>
      <c r="N119" s="81">
        <f>+SUMPRODUCT(N120:N141,'III. Aportantes'!N120:N141)/'III. Aportantes'!N119</f>
        <v>1118849.0802934954</v>
      </c>
      <c r="O119" s="113">
        <f>+SUMPRODUCT(O120:O141,'III. Aportantes'!O120:O141)/'III. Aportantes'!O119</f>
        <v>1147440.6367214613</v>
      </c>
      <c r="P119" s="113">
        <f>+SUMPRODUCT(P120:P141,'III. Aportantes'!P120:P141)/'III. Aportantes'!P119</f>
        <v>1172283.6539244005</v>
      </c>
      <c r="Q119" s="113">
        <f>+SUMPRODUCT(Q120:Q141,'III. Aportantes'!Q120:Q141)/'III. Aportantes'!Q119</f>
        <v>1266017.7134118758</v>
      </c>
      <c r="R119" s="113">
        <f>+SUMPRODUCT(R120:R141,'III. Aportantes'!R120:R141)/'III. Aportantes'!R119</f>
        <v>1286359.1233686504</v>
      </c>
      <c r="S119" s="113">
        <f>+SUMPRODUCT(S120:S141,'III. Aportantes'!S120:S141)/'III. Aportantes'!S119</f>
        <v>1343088.0189620575</v>
      </c>
      <c r="T119" s="113">
        <f>+SUMPRODUCT(T120:T141,'III. Aportantes'!T120:T141)/'III. Aportantes'!T119</f>
        <v>1347603.2308500621</v>
      </c>
    </row>
    <row r="120" spans="2:20" x14ac:dyDescent="0.3">
      <c r="B120" s="3" t="s">
        <v>285</v>
      </c>
      <c r="C120" s="21">
        <v>10611.14375889455</v>
      </c>
      <c r="D120" s="21">
        <v>14489.558322609402</v>
      </c>
      <c r="E120" s="21">
        <v>22563.175478681853</v>
      </c>
      <c r="F120" s="21">
        <v>28125.755007363085</v>
      </c>
      <c r="G120" s="21">
        <v>33756.756177014679</v>
      </c>
      <c r="H120" s="43">
        <v>40117.12254231402</v>
      </c>
      <c r="I120" s="43">
        <v>50604.687234582387</v>
      </c>
      <c r="J120" s="43">
        <v>73810.336863863879</v>
      </c>
      <c r="K120" s="43">
        <v>139232.03286854352</v>
      </c>
      <c r="L120" s="21">
        <v>485218.48723859037</v>
      </c>
      <c r="M120" s="65">
        <v>829353.61533856741</v>
      </c>
      <c r="N120" s="64">
        <v>789532.86503105622</v>
      </c>
      <c r="O120" s="21">
        <v>806150.66885350319</v>
      </c>
      <c r="P120" s="21">
        <v>763458.04275167757</v>
      </c>
      <c r="Q120" s="21">
        <v>816862.61776978418</v>
      </c>
      <c r="R120" s="21">
        <v>859045.87237410108</v>
      </c>
      <c r="S120" s="21">
        <v>881002.7522962963</v>
      </c>
      <c r="T120" s="21">
        <v>904956.74597122346</v>
      </c>
    </row>
    <row r="121" spans="2:20" x14ac:dyDescent="0.3">
      <c r="B121" s="3" t="s">
        <v>286</v>
      </c>
      <c r="C121" s="21">
        <v>11950.513617139821</v>
      </c>
      <c r="D121" s="21">
        <v>15682.942684963686</v>
      </c>
      <c r="E121" s="21">
        <v>21402.752153800724</v>
      </c>
      <c r="F121" s="21">
        <v>31691.494023543983</v>
      </c>
      <c r="G121" s="21">
        <v>52095.82531855812</v>
      </c>
      <c r="H121" s="43">
        <v>75262.538542013659</v>
      </c>
      <c r="I121" s="43">
        <v>104389.53442135527</v>
      </c>
      <c r="J121" s="43">
        <v>179785.46405319136</v>
      </c>
      <c r="K121" s="43">
        <v>391324.67995324236</v>
      </c>
      <c r="L121" s="21">
        <v>1259532.2744394368</v>
      </c>
      <c r="M121" s="65">
        <v>1888032.1753137251</v>
      </c>
      <c r="N121" s="64">
        <v>1665073.2154166661</v>
      </c>
      <c r="O121" s="21">
        <v>1912356.2174324321</v>
      </c>
      <c r="P121" s="21">
        <v>1887389.101292517</v>
      </c>
      <c r="Q121" s="21">
        <v>1891597.9065068485</v>
      </c>
      <c r="R121" s="21">
        <v>1912381.6836986297</v>
      </c>
      <c r="S121" s="21">
        <v>1966766.6677931037</v>
      </c>
      <c r="T121" s="21">
        <v>1979063.6856249992</v>
      </c>
    </row>
    <row r="122" spans="2:20" x14ac:dyDescent="0.3">
      <c r="B122" s="3" t="s">
        <v>599</v>
      </c>
      <c r="C122" s="21">
        <v>12256.848063735177</v>
      </c>
      <c r="D122" s="21">
        <v>15821.597623247508</v>
      </c>
      <c r="E122" s="21">
        <v>20532.649770615564</v>
      </c>
      <c r="F122" s="21">
        <v>28235.34492971261</v>
      </c>
      <c r="G122" s="21">
        <v>45437.738624465819</v>
      </c>
      <c r="H122" s="43">
        <v>68697.493114597382</v>
      </c>
      <c r="I122" s="43">
        <v>96590.258785754733</v>
      </c>
      <c r="J122" s="43">
        <v>168438.18797032561</v>
      </c>
      <c r="K122" s="43">
        <v>380629.88556646579</v>
      </c>
      <c r="L122" s="21">
        <v>1267974.9859042554</v>
      </c>
      <c r="M122" s="65">
        <v>1885232.7549308753</v>
      </c>
      <c r="N122" s="64">
        <v>1658684.5267741932</v>
      </c>
      <c r="O122" s="21">
        <v>1819965.5161290322</v>
      </c>
      <c r="P122" s="21">
        <v>1858863.8645161293</v>
      </c>
      <c r="Q122" s="21">
        <v>1974603.7532258062</v>
      </c>
      <c r="R122" s="21">
        <v>1917466.2754838709</v>
      </c>
      <c r="S122" s="21">
        <v>1983522.6741935485</v>
      </c>
      <c r="T122" s="21">
        <v>1983522.6741935485</v>
      </c>
    </row>
    <row r="123" spans="2:20" x14ac:dyDescent="0.3">
      <c r="B123" s="3" t="s">
        <v>287</v>
      </c>
      <c r="C123" s="21">
        <v>10987.359035870855</v>
      </c>
      <c r="D123" s="21">
        <v>14223.906804678887</v>
      </c>
      <c r="E123" s="21">
        <v>18287.82237651636</v>
      </c>
      <c r="F123" s="21">
        <v>24647.725778455206</v>
      </c>
      <c r="G123" s="21">
        <v>34744.83834297079</v>
      </c>
      <c r="H123" s="43">
        <v>42895.203993006049</v>
      </c>
      <c r="I123" s="43">
        <v>55472.830156145203</v>
      </c>
      <c r="J123" s="43">
        <v>110187.85209704807</v>
      </c>
      <c r="K123" s="43">
        <v>253294.305383948</v>
      </c>
      <c r="L123" s="21">
        <v>610908.32079561043</v>
      </c>
      <c r="M123" s="65">
        <v>1177959.1627912505</v>
      </c>
      <c r="N123" s="64">
        <v>840830.73517241376</v>
      </c>
      <c r="O123" s="21">
        <v>851653.77530351421</v>
      </c>
      <c r="P123" s="21">
        <v>1054603.6716883108</v>
      </c>
      <c r="Q123" s="21">
        <v>1232280.9880555554</v>
      </c>
      <c r="R123" s="21">
        <v>1349348.508464165</v>
      </c>
      <c r="S123" s="21">
        <v>1460483.1773195884</v>
      </c>
      <c r="T123" s="21">
        <v>1520209.3131958749</v>
      </c>
    </row>
    <row r="124" spans="2:20" x14ac:dyDescent="0.3">
      <c r="B124" s="3" t="s">
        <v>467</v>
      </c>
      <c r="C124" s="21">
        <v>10487.962413194444</v>
      </c>
      <c r="D124" s="21">
        <v>14228.125222222219</v>
      </c>
      <c r="E124" s="21">
        <v>18932.058583333335</v>
      </c>
      <c r="F124" s="21">
        <v>24491.841845238097</v>
      </c>
      <c r="G124" s="21">
        <v>31852.896338869468</v>
      </c>
      <c r="H124" s="43">
        <v>39470.813276515146</v>
      </c>
      <c r="I124" s="43">
        <v>61241.249863636367</v>
      </c>
      <c r="J124" s="43">
        <v>96800.476623015871</v>
      </c>
      <c r="K124" s="43">
        <v>155865.84035464536</v>
      </c>
      <c r="L124" s="21">
        <v>504515.48045454541</v>
      </c>
      <c r="M124" s="65">
        <v>1098983.6697727272</v>
      </c>
      <c r="N124" s="64">
        <v>709199.23307692306</v>
      </c>
      <c r="O124" s="21">
        <v>1088482.0746153845</v>
      </c>
      <c r="P124" s="21">
        <v>1097026.3776923076</v>
      </c>
      <c r="Q124" s="21">
        <v>1095569.7238461538</v>
      </c>
      <c r="R124" s="21">
        <v>1195728.1033333333</v>
      </c>
      <c r="S124" s="21">
        <v>1216706.2649999999</v>
      </c>
      <c r="T124" s="21">
        <v>1323978.6833333333</v>
      </c>
    </row>
    <row r="125" spans="2:20" x14ac:dyDescent="0.3">
      <c r="B125" s="3" t="s">
        <v>288</v>
      </c>
      <c r="C125" s="21">
        <v>12601.653529128193</v>
      </c>
      <c r="D125" s="21">
        <v>17449.83055790716</v>
      </c>
      <c r="E125" s="21">
        <v>21649.091751013311</v>
      </c>
      <c r="F125" s="21">
        <v>31103.005802867774</v>
      </c>
      <c r="G125" s="21">
        <v>39085.614734463532</v>
      </c>
      <c r="H125" s="43">
        <v>33545.196605466052</v>
      </c>
      <c r="I125" s="43">
        <v>64134.835296605423</v>
      </c>
      <c r="J125" s="43">
        <v>102054.51506143436</v>
      </c>
      <c r="K125" s="43">
        <v>227704.25771637369</v>
      </c>
      <c r="L125" s="21">
        <v>925601.77256518079</v>
      </c>
      <c r="M125" s="65">
        <v>1375802.9676323528</v>
      </c>
      <c r="N125" s="64">
        <v>1303431.7991836737</v>
      </c>
      <c r="O125" s="21">
        <v>1337635.3809183678</v>
      </c>
      <c r="P125" s="21">
        <v>1318183.311958763</v>
      </c>
      <c r="Q125" s="21">
        <v>1319605.6689690724</v>
      </c>
      <c r="R125" s="21">
        <v>1324151.6792783509</v>
      </c>
      <c r="S125" s="21">
        <v>1475762.2508333335</v>
      </c>
      <c r="T125" s="21">
        <v>1554020.7651546386</v>
      </c>
    </row>
    <row r="126" spans="2:20" x14ac:dyDescent="0.3">
      <c r="B126" s="3" t="s">
        <v>289</v>
      </c>
      <c r="C126" s="21">
        <v>11896.310371891113</v>
      </c>
      <c r="D126" s="21">
        <v>10512.109857090456</v>
      </c>
      <c r="E126" s="21">
        <v>15329.820594620425</v>
      </c>
      <c r="F126" s="21">
        <v>22192.415291195717</v>
      </c>
      <c r="G126" s="21">
        <v>31776.888474483363</v>
      </c>
      <c r="H126" s="43">
        <v>41862.174572318443</v>
      </c>
      <c r="I126" s="43">
        <v>63753.114548315796</v>
      </c>
      <c r="J126" s="43">
        <v>124930.77777749859</v>
      </c>
      <c r="K126" s="43">
        <v>234742.04768647009</v>
      </c>
      <c r="L126" s="21">
        <v>550674.44930089498</v>
      </c>
      <c r="M126" s="65">
        <v>938485.76836734696</v>
      </c>
      <c r="N126" s="64">
        <v>812974.43832167808</v>
      </c>
      <c r="O126" s="21">
        <v>871301.23978723376</v>
      </c>
      <c r="P126" s="21">
        <v>919439.97735714295</v>
      </c>
      <c r="Q126" s="21">
        <v>959903.35157142859</v>
      </c>
      <c r="R126" s="21">
        <v>987588.61578571424</v>
      </c>
      <c r="S126" s="21">
        <v>988083.67330935248</v>
      </c>
      <c r="T126" s="21">
        <v>1035716.2821897813</v>
      </c>
    </row>
    <row r="127" spans="2:20" x14ac:dyDescent="0.3">
      <c r="B127" s="3" t="s">
        <v>290</v>
      </c>
      <c r="C127" s="21">
        <v>22366.696319444443</v>
      </c>
      <c r="D127" s="21" t="s">
        <v>692</v>
      </c>
      <c r="E127" s="63">
        <v>0</v>
      </c>
      <c r="F127" s="63">
        <v>0</v>
      </c>
      <c r="G127" s="63">
        <v>0</v>
      </c>
      <c r="H127" s="63">
        <v>0</v>
      </c>
      <c r="I127" s="63">
        <v>0</v>
      </c>
      <c r="J127" s="63">
        <v>0</v>
      </c>
      <c r="K127" s="63">
        <v>0</v>
      </c>
      <c r="L127" s="63">
        <v>0</v>
      </c>
      <c r="M127" s="63">
        <v>0</v>
      </c>
      <c r="N127" s="82">
        <v>0</v>
      </c>
      <c r="O127" s="63">
        <v>0</v>
      </c>
      <c r="P127" s="63">
        <v>0</v>
      </c>
      <c r="Q127" s="63">
        <v>0</v>
      </c>
      <c r="R127" s="63">
        <v>0</v>
      </c>
      <c r="S127" s="63">
        <v>0</v>
      </c>
      <c r="T127" s="63">
        <v>0</v>
      </c>
    </row>
    <row r="128" spans="2:20" x14ac:dyDescent="0.3">
      <c r="B128" s="3" t="s">
        <v>291</v>
      </c>
      <c r="C128" s="21">
        <v>12437.007859429325</v>
      </c>
      <c r="D128" s="21">
        <v>18107.419637435469</v>
      </c>
      <c r="E128" s="21">
        <v>23066.998618332469</v>
      </c>
      <c r="F128" s="21">
        <v>28925.053629506434</v>
      </c>
      <c r="G128" s="21">
        <v>38504.003753497913</v>
      </c>
      <c r="H128" s="43">
        <v>49755.836454794357</v>
      </c>
      <c r="I128" s="43">
        <v>65737.286473028958</v>
      </c>
      <c r="J128" s="43">
        <v>106000.8884606542</v>
      </c>
      <c r="K128" s="43">
        <v>194811.0289749107</v>
      </c>
      <c r="L128" s="21">
        <v>751155.02585384308</v>
      </c>
      <c r="M128" s="65">
        <v>1365667.3836428567</v>
      </c>
      <c r="N128" s="64">
        <v>1351988.0081447964</v>
      </c>
      <c r="O128" s="21">
        <v>1332850.3234684682</v>
      </c>
      <c r="P128" s="21">
        <v>1335633.2947982056</v>
      </c>
      <c r="Q128" s="21">
        <v>1320300.8062272719</v>
      </c>
      <c r="R128" s="21">
        <v>1318100.6843577977</v>
      </c>
      <c r="S128" s="21">
        <v>1443259.2358715588</v>
      </c>
      <c r="T128" s="21">
        <v>1459434.7911926606</v>
      </c>
    </row>
    <row r="129" spans="2:20" x14ac:dyDescent="0.3">
      <c r="B129" s="3" t="s">
        <v>292</v>
      </c>
      <c r="C129" s="21">
        <v>7633.2417107272258</v>
      </c>
      <c r="D129" s="21">
        <v>9386.5305650516148</v>
      </c>
      <c r="E129" s="21">
        <v>13513.540576865322</v>
      </c>
      <c r="F129" s="21">
        <v>19055.720091703351</v>
      </c>
      <c r="G129" s="21">
        <v>24061.329084422421</v>
      </c>
      <c r="H129" s="43">
        <v>33641.938773349437</v>
      </c>
      <c r="I129" s="43">
        <v>45157.541552483257</v>
      </c>
      <c r="J129" s="43">
        <v>66360.012181945509</v>
      </c>
      <c r="K129" s="43">
        <v>121347.07827530814</v>
      </c>
      <c r="L129" s="21">
        <v>375748.65227419353</v>
      </c>
      <c r="M129" s="65">
        <v>846239.02571428556</v>
      </c>
      <c r="N129" s="64">
        <v>847886.32250000013</v>
      </c>
      <c r="O129" s="21">
        <v>848682.4730769227</v>
      </c>
      <c r="P129" s="21">
        <v>840677.95269230776</v>
      </c>
      <c r="Q129" s="21">
        <v>842589.36326923093</v>
      </c>
      <c r="R129" s="21">
        <v>844417.28115384595</v>
      </c>
      <c r="S129" s="21">
        <v>838955.53730769211</v>
      </c>
      <c r="T129" s="21">
        <v>860464.24999999988</v>
      </c>
    </row>
    <row r="130" spans="2:20" x14ac:dyDescent="0.3">
      <c r="B130" s="3" t="s">
        <v>468</v>
      </c>
      <c r="C130" s="21">
        <v>6050.263593749999</v>
      </c>
      <c r="D130" s="21">
        <v>8921.9184004629624</v>
      </c>
      <c r="E130" s="21">
        <v>12818.333888888885</v>
      </c>
      <c r="F130" s="21">
        <v>18948.344343681914</v>
      </c>
      <c r="G130" s="21">
        <v>22793.153220744338</v>
      </c>
      <c r="H130" s="43">
        <v>27080.707442358365</v>
      </c>
      <c r="I130" s="43">
        <v>43967.773235897439</v>
      </c>
      <c r="J130" s="43">
        <v>58426.245776353266</v>
      </c>
      <c r="K130" s="43">
        <v>89400.79187874544</v>
      </c>
      <c r="L130" s="21">
        <v>271607.54003436421</v>
      </c>
      <c r="M130" s="65">
        <v>1055493.9489361702</v>
      </c>
      <c r="N130" s="64">
        <v>1065417.6680000003</v>
      </c>
      <c r="O130" s="21">
        <v>1064979.1115384614</v>
      </c>
      <c r="P130" s="21">
        <v>1046679.7659259257</v>
      </c>
      <c r="Q130" s="21">
        <v>1048980.8814285714</v>
      </c>
      <c r="R130" s="21">
        <v>1048980.8814285714</v>
      </c>
      <c r="S130" s="21">
        <v>1046679.7659259257</v>
      </c>
      <c r="T130" s="21">
        <v>1068308.4103703704</v>
      </c>
    </row>
    <row r="131" spans="2:20" x14ac:dyDescent="0.3">
      <c r="B131" s="3" t="s">
        <v>470</v>
      </c>
      <c r="C131" s="21">
        <v>9921.0389874213233</v>
      </c>
      <c r="D131" s="21">
        <v>12094.008023017765</v>
      </c>
      <c r="E131" s="21">
        <v>15999.953474598282</v>
      </c>
      <c r="F131" s="21">
        <v>19812.722576161334</v>
      </c>
      <c r="G131" s="21">
        <v>28307.53220880896</v>
      </c>
      <c r="H131" s="43">
        <v>36862.592882275618</v>
      </c>
      <c r="I131" s="43">
        <v>60492.480053190258</v>
      </c>
      <c r="J131" s="43">
        <v>117472.36322224473</v>
      </c>
      <c r="K131" s="43">
        <v>240036.22858331367</v>
      </c>
      <c r="L131" s="21">
        <v>587641.88442459272</v>
      </c>
      <c r="M131" s="65">
        <v>966506.39619642834</v>
      </c>
      <c r="N131" s="64">
        <v>871905.37443113746</v>
      </c>
      <c r="O131" s="21">
        <v>908206.73024096352</v>
      </c>
      <c r="P131" s="21">
        <v>961163.61409937881</v>
      </c>
      <c r="Q131" s="21">
        <v>986791.38816455693</v>
      </c>
      <c r="R131" s="21">
        <v>1014906.0272611466</v>
      </c>
      <c r="S131" s="21">
        <v>1019384.4898709684</v>
      </c>
      <c r="T131" s="21">
        <v>1013534.7793589741</v>
      </c>
    </row>
    <row r="132" spans="2:20" x14ac:dyDescent="0.3">
      <c r="B132" s="3" t="s">
        <v>600</v>
      </c>
      <c r="C132" s="21">
        <v>6120.6305991626696</v>
      </c>
      <c r="D132" s="21">
        <v>7941.430631313131</v>
      </c>
      <c r="E132" s="21">
        <v>11064.022067368802</v>
      </c>
      <c r="F132" s="21">
        <v>12837.463390754978</v>
      </c>
      <c r="G132" s="21">
        <v>21091.784713622292</v>
      </c>
      <c r="H132" s="43">
        <v>30232.695423567377</v>
      </c>
      <c r="I132" s="43">
        <v>44744.616795634931</v>
      </c>
      <c r="J132" s="43">
        <v>88203.234772005177</v>
      </c>
      <c r="K132" s="43">
        <v>176603.11729807282</v>
      </c>
      <c r="L132" s="21">
        <v>513181.07087591232</v>
      </c>
      <c r="M132" s="65">
        <v>923403.43909090897</v>
      </c>
      <c r="N132" s="79">
        <v>741594.74606060598</v>
      </c>
      <c r="O132" s="112">
        <v>913449.16575757577</v>
      </c>
      <c r="P132" s="112">
        <v>917439.39606060612</v>
      </c>
      <c r="Q132" s="112">
        <v>972113.83363636374</v>
      </c>
      <c r="R132" s="112">
        <v>968074.37878787867</v>
      </c>
      <c r="S132" s="112">
        <v>974529.14333333343</v>
      </c>
      <c r="T132" s="112">
        <v>976623.40999999992</v>
      </c>
    </row>
    <row r="133" spans="2:20" x14ac:dyDescent="0.3">
      <c r="B133" s="3" t="s">
        <v>471</v>
      </c>
      <c r="C133" s="21">
        <v>6153.8962119658127</v>
      </c>
      <c r="D133" s="21">
        <v>10173.829614673914</v>
      </c>
      <c r="E133" s="21">
        <v>11896.295424939613</v>
      </c>
      <c r="F133" s="21">
        <v>21352.938576388889</v>
      </c>
      <c r="G133" s="21">
        <v>34359.507263463172</v>
      </c>
      <c r="H133" s="43">
        <v>35110.907462606832</v>
      </c>
      <c r="I133" s="43">
        <v>39858.098194444443</v>
      </c>
      <c r="J133" s="43">
        <v>63583.078656263715</v>
      </c>
      <c r="K133" s="43">
        <v>126566.0555808081</v>
      </c>
      <c r="L133" s="21">
        <v>361627.1625757576</v>
      </c>
      <c r="M133" s="65">
        <v>828865.42475609749</v>
      </c>
      <c r="N133" s="64">
        <v>567589.03636363626</v>
      </c>
      <c r="O133" s="21">
        <v>822087.36727272719</v>
      </c>
      <c r="P133" s="21">
        <v>798154.26250000019</v>
      </c>
      <c r="Q133" s="21">
        <v>810458.8287500001</v>
      </c>
      <c r="R133" s="21">
        <v>827952.40833333309</v>
      </c>
      <c r="S133" s="21">
        <v>839586.83416666661</v>
      </c>
      <c r="T133" s="21">
        <v>1113891.3654166667</v>
      </c>
    </row>
    <row r="134" spans="2:20" x14ac:dyDescent="0.3">
      <c r="B134" s="3" t="s">
        <v>293</v>
      </c>
      <c r="C134" s="21">
        <v>10568.641232400978</v>
      </c>
      <c r="D134" s="21">
        <v>15362.128820074611</v>
      </c>
      <c r="E134" s="21">
        <v>20071.790345226302</v>
      </c>
      <c r="F134" s="21">
        <v>26125.910311410971</v>
      </c>
      <c r="G134" s="21">
        <v>36146.17083238058</v>
      </c>
      <c r="H134" s="43">
        <v>42210.942967137526</v>
      </c>
      <c r="I134" s="43">
        <v>52434.459901079739</v>
      </c>
      <c r="J134" s="43">
        <v>89761.501097689266</v>
      </c>
      <c r="K134" s="43">
        <v>202261.64034445339</v>
      </c>
      <c r="L134" s="21">
        <v>774036.5725057472</v>
      </c>
      <c r="M134" s="65">
        <v>1386531.5986577182</v>
      </c>
      <c r="N134" s="64">
        <v>1243299.9035384611</v>
      </c>
      <c r="O134" s="21">
        <v>1225254.9824615382</v>
      </c>
      <c r="P134" s="21">
        <v>1232182.5058461542</v>
      </c>
      <c r="Q134" s="21">
        <v>1290687.3598437503</v>
      </c>
      <c r="R134" s="21">
        <v>1286484.864920635</v>
      </c>
      <c r="S134" s="21">
        <v>1675556.1668253972</v>
      </c>
      <c r="T134" s="21">
        <v>1774501.9048387096</v>
      </c>
    </row>
    <row r="135" spans="2:20" x14ac:dyDescent="0.3">
      <c r="B135" s="3" t="s">
        <v>294</v>
      </c>
      <c r="C135" s="21">
        <v>10359.797705312549</v>
      </c>
      <c r="D135" s="21">
        <v>13695.442737711674</v>
      </c>
      <c r="E135" s="21">
        <v>17838.8184884238</v>
      </c>
      <c r="F135" s="21">
        <v>22462.401056549552</v>
      </c>
      <c r="G135" s="21">
        <v>26433.972918151372</v>
      </c>
      <c r="H135" s="43">
        <v>33802.539263348015</v>
      </c>
      <c r="I135" s="43">
        <v>53371.899995233245</v>
      </c>
      <c r="J135" s="43">
        <v>84118.052267749139</v>
      </c>
      <c r="K135" s="43">
        <v>163761.69638386523</v>
      </c>
      <c r="L135" s="21">
        <v>380015.74232645403</v>
      </c>
      <c r="M135" s="65">
        <v>773372.30511904752</v>
      </c>
      <c r="N135" s="64">
        <v>612644.16023529461</v>
      </c>
      <c r="O135" s="21">
        <v>613394.20341176447</v>
      </c>
      <c r="P135" s="21">
        <v>692348.90058823512</v>
      </c>
      <c r="Q135" s="21">
        <v>710002.09423529415</v>
      </c>
      <c r="R135" s="21">
        <v>769527.62270588253</v>
      </c>
      <c r="S135" s="21">
        <v>1232176.7760493825</v>
      </c>
      <c r="T135" s="21">
        <v>806264.06280487799</v>
      </c>
    </row>
    <row r="136" spans="2:20" x14ac:dyDescent="0.3">
      <c r="B136" s="3" t="s">
        <v>295</v>
      </c>
      <c r="C136" s="21">
        <v>11044.795826048952</v>
      </c>
      <c r="D136" s="21">
        <v>15620.395274835331</v>
      </c>
      <c r="E136" s="21">
        <v>21379.030366415118</v>
      </c>
      <c r="F136" s="21">
        <v>29364.111229743448</v>
      </c>
      <c r="G136" s="21">
        <v>39864.803633017771</v>
      </c>
      <c r="H136" s="43">
        <v>48161.680767919192</v>
      </c>
      <c r="I136" s="43">
        <v>70931.845371394578</v>
      </c>
      <c r="J136" s="43">
        <v>108954.49540479264</v>
      </c>
      <c r="K136" s="43">
        <v>187886.79006871194</v>
      </c>
      <c r="L136" s="21">
        <v>617473.22184636106</v>
      </c>
      <c r="M136" s="65">
        <v>1140049.8404577463</v>
      </c>
      <c r="N136" s="64">
        <v>1030929.0663999998</v>
      </c>
      <c r="O136" s="21">
        <v>1095512.8376422755</v>
      </c>
      <c r="P136" s="21">
        <v>1126291.6608196718</v>
      </c>
      <c r="Q136" s="21">
        <v>1180027.0659166663</v>
      </c>
      <c r="R136" s="21">
        <v>1178162.4698347105</v>
      </c>
      <c r="S136" s="21">
        <v>1186014.9118333336</v>
      </c>
      <c r="T136" s="21">
        <v>1188578.2887603305</v>
      </c>
    </row>
    <row r="137" spans="2:20" x14ac:dyDescent="0.3">
      <c r="B137" s="3" t="s">
        <v>296</v>
      </c>
      <c r="C137" s="21">
        <v>12711.832753671069</v>
      </c>
      <c r="D137" s="21">
        <v>16225.662727371653</v>
      </c>
      <c r="E137" s="21">
        <v>21389.042127861616</v>
      </c>
      <c r="F137" s="21">
        <v>27416.210696399212</v>
      </c>
      <c r="G137" s="21">
        <v>40390.873732793298</v>
      </c>
      <c r="H137" s="43">
        <v>48375.477239660795</v>
      </c>
      <c r="I137" s="43">
        <v>62253.223386045742</v>
      </c>
      <c r="J137" s="43">
        <v>118314.43873200938</v>
      </c>
      <c r="K137" s="43">
        <v>281889.28090409079</v>
      </c>
      <c r="L137" s="21">
        <v>904965.96717380313</v>
      </c>
      <c r="M137" s="65">
        <v>1344306.1710119636</v>
      </c>
      <c r="N137" s="64">
        <v>1273561.2223507196</v>
      </c>
      <c r="O137" s="21">
        <v>1273406.8464916293</v>
      </c>
      <c r="P137" s="21">
        <v>1247629.4941819571</v>
      </c>
      <c r="Q137" s="21">
        <v>1400875.6007064371</v>
      </c>
      <c r="R137" s="21">
        <v>1399877.4343076916</v>
      </c>
      <c r="S137" s="21">
        <v>1410445.3898998464</v>
      </c>
      <c r="T137" s="21">
        <v>1408486.6740726416</v>
      </c>
    </row>
    <row r="138" spans="2:20" x14ac:dyDescent="0.3">
      <c r="B138" s="3" t="s">
        <v>297</v>
      </c>
      <c r="C138" s="21">
        <v>7630.5781856608346</v>
      </c>
      <c r="D138" s="21">
        <v>12000.322311323405</v>
      </c>
      <c r="E138" s="21">
        <v>16227.559501310388</v>
      </c>
      <c r="F138" s="21">
        <v>20947.327051297951</v>
      </c>
      <c r="G138" s="21">
        <v>29625.447512067796</v>
      </c>
      <c r="H138" s="43">
        <v>42582.479881876352</v>
      </c>
      <c r="I138" s="43">
        <v>66277.753530880727</v>
      </c>
      <c r="J138" s="43">
        <v>112420.92812270211</v>
      </c>
      <c r="K138" s="43">
        <v>262994.13422123255</v>
      </c>
      <c r="L138" s="21">
        <v>884628.6866770963</v>
      </c>
      <c r="M138" s="65">
        <v>1456230.9477986726</v>
      </c>
      <c r="N138" s="79">
        <v>1238212.6683333335</v>
      </c>
      <c r="O138" s="112">
        <v>1293757.4331297709</v>
      </c>
      <c r="P138" s="112">
        <v>1397346.086201549</v>
      </c>
      <c r="Q138" s="112">
        <v>1502885.7569531254</v>
      </c>
      <c r="R138" s="112">
        <v>1558343.8032812497</v>
      </c>
      <c r="S138" s="112">
        <v>1605652.4163281249</v>
      </c>
      <c r="T138" s="112">
        <v>1608499.5525781251</v>
      </c>
    </row>
    <row r="139" spans="2:20" x14ac:dyDescent="0.3">
      <c r="B139" s="3" t="s">
        <v>672</v>
      </c>
      <c r="C139" s="21">
        <v>5664.7260818713439</v>
      </c>
      <c r="D139" s="21">
        <v>7050.6384022904485</v>
      </c>
      <c r="E139" s="21">
        <v>10141.570208333333</v>
      </c>
      <c r="F139" s="21">
        <v>11186.509241053389</v>
      </c>
      <c r="G139" s="21">
        <v>13112.123496296297</v>
      </c>
      <c r="H139" s="43">
        <v>15014.333045267098</v>
      </c>
      <c r="I139" s="43">
        <v>27919.373790776848</v>
      </c>
      <c r="J139" s="43">
        <v>44088.239759960423</v>
      </c>
      <c r="K139" s="43">
        <v>140037.67372762554</v>
      </c>
      <c r="L139" s="21">
        <v>332745.38878116343</v>
      </c>
      <c r="M139" s="65">
        <v>808839.59042944771</v>
      </c>
      <c r="N139" s="64">
        <v>515024.72839999996</v>
      </c>
      <c r="O139" s="21">
        <v>524054.45913043473</v>
      </c>
      <c r="P139" s="21">
        <v>824056.43608695653</v>
      </c>
      <c r="Q139" s="21">
        <v>879538.55695652158</v>
      </c>
      <c r="R139" s="21">
        <v>896010.32043478265</v>
      </c>
      <c r="S139" s="21">
        <v>1024370.8752173913</v>
      </c>
      <c r="T139" s="21">
        <v>1024370.8752173913</v>
      </c>
    </row>
    <row r="140" spans="2:20" x14ac:dyDescent="0.3">
      <c r="B140" s="3" t="s">
        <v>473</v>
      </c>
      <c r="C140" s="21">
        <v>7845.2521292636484</v>
      </c>
      <c r="D140" s="21">
        <v>9866.7236043555331</v>
      </c>
      <c r="E140" s="21">
        <v>11922.071009482972</v>
      </c>
      <c r="F140" s="21">
        <v>17758.746280068553</v>
      </c>
      <c r="G140" s="21">
        <v>23918.537653701846</v>
      </c>
      <c r="H140" s="43">
        <v>25037.957002931074</v>
      </c>
      <c r="I140" s="43">
        <v>39732.920767455951</v>
      </c>
      <c r="J140" s="43">
        <v>72160.732355692307</v>
      </c>
      <c r="K140" s="43">
        <v>157792.23276959502</v>
      </c>
      <c r="L140" s="21">
        <v>346652.97121000005</v>
      </c>
      <c r="M140" s="65">
        <v>606861.47570680641</v>
      </c>
      <c r="N140" s="64">
        <v>533498.63845238101</v>
      </c>
      <c r="O140" s="21">
        <v>497215.82694117655</v>
      </c>
      <c r="P140" s="21">
        <v>627239.81987499993</v>
      </c>
      <c r="Q140" s="21">
        <v>646460.41686746979</v>
      </c>
      <c r="R140" s="21">
        <v>635311.49827160465</v>
      </c>
      <c r="S140" s="21">
        <v>676215.88924999989</v>
      </c>
      <c r="T140" s="21">
        <v>640768.64962500008</v>
      </c>
    </row>
    <row r="141" spans="2:20" x14ac:dyDescent="0.3">
      <c r="B141" s="3" t="s">
        <v>674</v>
      </c>
      <c r="C141" s="21">
        <v>9833.8796860496859</v>
      </c>
      <c r="D141" s="21">
        <v>11986.102982371793</v>
      </c>
      <c r="E141" s="21">
        <v>15888.169341485212</v>
      </c>
      <c r="F141" s="21">
        <v>20004.084710960964</v>
      </c>
      <c r="G141" s="21">
        <v>28419.462658100263</v>
      </c>
      <c r="H141" s="43">
        <v>39903.688086583927</v>
      </c>
      <c r="I141" s="43">
        <v>56456.338975325052</v>
      </c>
      <c r="J141" s="43">
        <v>95345.285803161096</v>
      </c>
      <c r="K141" s="43">
        <v>220002.45550925986</v>
      </c>
      <c r="L141" s="21">
        <v>696946.08778904669</v>
      </c>
      <c r="M141" s="65">
        <v>1066337.8881992334</v>
      </c>
      <c r="N141" s="64">
        <v>1031413.0567567566</v>
      </c>
      <c r="O141" s="21">
        <v>1037302.3654054051</v>
      </c>
      <c r="P141" s="21">
        <v>1040030.9878378377</v>
      </c>
      <c r="Q141" s="21">
        <v>1098727.2951351351</v>
      </c>
      <c r="R141" s="21">
        <v>1086290.4331578945</v>
      </c>
      <c r="S141" s="21">
        <v>1063836.6992105264</v>
      </c>
      <c r="T141" s="21">
        <v>1106292.7216216216</v>
      </c>
    </row>
    <row r="142" spans="2:20" x14ac:dyDescent="0.3">
      <c r="B142" s="27" t="s">
        <v>192</v>
      </c>
      <c r="C142" s="41">
        <f>+SUMPRODUCT(C143:C165,'III. Aportantes'!C143:C165)/'III. Aportantes'!C142</f>
        <v>13395.754550630554</v>
      </c>
      <c r="D142" s="41">
        <f>+SUMPRODUCT(D143:D165,'III. Aportantes'!D143:D165)/'III. Aportantes'!D142</f>
        <v>18482.062518709408</v>
      </c>
      <c r="E142" s="41">
        <f>+SUMPRODUCT(E143:E165,'III. Aportantes'!E143:E165)/'III. Aportantes'!E142</f>
        <v>25199.700815254222</v>
      </c>
      <c r="F142" s="41">
        <f>+SUMPRODUCT(F143:F165,'III. Aportantes'!F143:F165)/'III. Aportantes'!F142</f>
        <v>30258.17570569467</v>
      </c>
      <c r="G142" s="41">
        <f>+SUMPRODUCT(G143:G165,'III. Aportantes'!G143:G165)/'III. Aportantes'!G142</f>
        <v>39848.396978862649</v>
      </c>
      <c r="H142" s="54">
        <f>+SUMPRODUCT(H143:H165,'III. Aportantes'!H143:H165)/'III. Aportantes'!H142</f>
        <v>52927.286691041518</v>
      </c>
      <c r="I142" s="54">
        <f>+SUMPRODUCT(I143:I165,'III. Aportantes'!I143:I165)/'III. Aportantes'!I142</f>
        <v>73863.482927693563</v>
      </c>
      <c r="J142" s="54">
        <f>+SUMPRODUCT(J143:J165,'III. Aportantes'!J143:J165)/'III. Aportantes'!J142</f>
        <v>126729.58374215038</v>
      </c>
      <c r="K142" s="54">
        <f>+SUMPRODUCT(K143:K165,'III. Aportantes'!K143:K165)/'III. Aportantes'!K142</f>
        <v>292375.18736060092</v>
      </c>
      <c r="L142" s="41">
        <f>+SUMPRODUCT(L143:L165,'III. Aportantes'!L143:L165)/'III. Aportantes'!L142</f>
        <v>924332.78307825688</v>
      </c>
      <c r="M142" s="41">
        <f>+SUMPRODUCT(M143:M165,'III. Aportantes'!M143:M165)/'III. Aportantes'!M142</f>
        <v>1507260.7837707363</v>
      </c>
      <c r="N142" s="78">
        <f>+SUMPRODUCT(N143:N165,'III. Aportantes'!N143:N165)/'III. Aportantes'!N142</f>
        <v>1374693.3541809116</v>
      </c>
      <c r="O142" s="111">
        <f>+SUMPRODUCT(O143:O165,'III. Aportantes'!O143:O165)/'III. Aportantes'!O142</f>
        <v>1413028.5303244216</v>
      </c>
      <c r="P142" s="111">
        <f>+SUMPRODUCT(P143:P165,'III. Aportantes'!P143:P165)/'III. Aportantes'!P142</f>
        <v>1479246.1278464287</v>
      </c>
      <c r="Q142" s="111">
        <f>+SUMPRODUCT(Q143:Q165,'III. Aportantes'!Q143:Q165)/'III. Aportantes'!Q142</f>
        <v>1520560.5182572757</v>
      </c>
      <c r="R142" s="111">
        <f>+SUMPRODUCT(R143:R165,'III. Aportantes'!R143:R165)/'III. Aportantes'!R142</f>
        <v>1556760.0464430009</v>
      </c>
      <c r="S142" s="111">
        <f>+SUMPRODUCT(S143:S165,'III. Aportantes'!S143:S165)/'III. Aportantes'!S142</f>
        <v>1586816.4252939047</v>
      </c>
      <c r="T142" s="111">
        <f>+SUMPRODUCT(T143:T165,'III. Aportantes'!T143:T165)/'III. Aportantes'!T142</f>
        <v>1624308.9761812885</v>
      </c>
    </row>
    <row r="143" spans="2:20" x14ac:dyDescent="0.3">
      <c r="B143" s="3" t="s">
        <v>298</v>
      </c>
      <c r="C143" s="21">
        <v>10081.850326377205</v>
      </c>
      <c r="D143" s="21">
        <v>13246.206526422708</v>
      </c>
      <c r="E143" s="21">
        <v>16367.263166028022</v>
      </c>
      <c r="F143" s="21">
        <v>21618.399626847084</v>
      </c>
      <c r="G143" s="21">
        <v>30218.205492180921</v>
      </c>
      <c r="H143" s="43">
        <v>39874.635249779123</v>
      </c>
      <c r="I143" s="43">
        <v>60012.41414732967</v>
      </c>
      <c r="J143" s="43">
        <v>94177.656889920938</v>
      </c>
      <c r="K143" s="43">
        <v>217891.99941971817</v>
      </c>
      <c r="L143" s="21">
        <v>493360.41892857139</v>
      </c>
      <c r="M143" s="65">
        <v>805915.90504926117</v>
      </c>
      <c r="N143" s="64">
        <v>708902.07586206857</v>
      </c>
      <c r="O143" s="21">
        <v>745392.60333333351</v>
      </c>
      <c r="P143" s="21">
        <v>779201.26457627141</v>
      </c>
      <c r="Q143" s="21">
        <v>828668.68775862048</v>
      </c>
      <c r="R143" s="21">
        <v>852403.58017241361</v>
      </c>
      <c r="S143" s="21">
        <v>854253.88327586208</v>
      </c>
      <c r="T143" s="21">
        <v>872006.33241379319</v>
      </c>
    </row>
    <row r="144" spans="2:20" x14ac:dyDescent="0.3">
      <c r="B144" s="3" t="s">
        <v>299</v>
      </c>
      <c r="C144" s="21">
        <v>8981.9500959628713</v>
      </c>
      <c r="D144" s="21">
        <v>12617.774684522452</v>
      </c>
      <c r="E144" s="21">
        <v>17338.498943677321</v>
      </c>
      <c r="F144" s="21">
        <v>22080.594610920263</v>
      </c>
      <c r="G144" s="21">
        <v>33104.189146606324</v>
      </c>
      <c r="H144" s="43">
        <v>46882.63381569949</v>
      </c>
      <c r="I144" s="43">
        <v>65486.840219031357</v>
      </c>
      <c r="J144" s="43">
        <v>107593.53887480088</v>
      </c>
      <c r="K144" s="43">
        <v>229614.00901539563</v>
      </c>
      <c r="L144" s="21">
        <v>617702.24656424578</v>
      </c>
      <c r="M144" s="65">
        <v>1146916.4030932705</v>
      </c>
      <c r="N144" s="64">
        <v>977288.10344262281</v>
      </c>
      <c r="O144" s="21">
        <v>984316.94795081951</v>
      </c>
      <c r="P144" s="21">
        <v>1134966.2357377054</v>
      </c>
      <c r="Q144" s="21">
        <v>1199329.3853719009</v>
      </c>
      <c r="R144" s="21">
        <v>1215354.4682500004</v>
      </c>
      <c r="S144" s="21">
        <v>1246136.7604999992</v>
      </c>
      <c r="T144" s="21">
        <v>1276322.4442500004</v>
      </c>
    </row>
    <row r="145" spans="2:20" x14ac:dyDescent="0.3">
      <c r="B145" s="3" t="s">
        <v>300</v>
      </c>
      <c r="C145" s="21">
        <v>8692.1078226780774</v>
      </c>
      <c r="D145" s="21">
        <v>11524.361894960342</v>
      </c>
      <c r="E145" s="21">
        <v>14992.483065212264</v>
      </c>
      <c r="F145" s="21">
        <v>18965.08880272532</v>
      </c>
      <c r="G145" s="21">
        <v>26313.497186028751</v>
      </c>
      <c r="H145" s="43">
        <v>36315.105255365517</v>
      </c>
      <c r="I145" s="43">
        <v>53835.029085011425</v>
      </c>
      <c r="J145" s="43">
        <v>95742.574488012004</v>
      </c>
      <c r="K145" s="43">
        <v>231220.61136726942</v>
      </c>
      <c r="L145" s="21">
        <v>798716.44749536191</v>
      </c>
      <c r="M145" s="65">
        <v>1322680.4621854306</v>
      </c>
      <c r="N145" s="64">
        <v>1119557.553563219</v>
      </c>
      <c r="O145" s="21">
        <v>1087778.5633333335</v>
      </c>
      <c r="P145" s="21">
        <v>1293661.6365116281</v>
      </c>
      <c r="Q145" s="21">
        <v>1308261.4451162794</v>
      </c>
      <c r="R145" s="21">
        <v>1492575.3687356317</v>
      </c>
      <c r="S145" s="21">
        <v>1485390.0130232552</v>
      </c>
      <c r="T145" s="21">
        <v>1476444.3972941174</v>
      </c>
    </row>
    <row r="146" spans="2:20" x14ac:dyDescent="0.3">
      <c r="B146" s="3" t="s">
        <v>301</v>
      </c>
      <c r="C146" s="21">
        <v>6682.2256285602125</v>
      </c>
      <c r="D146" s="21">
        <v>9378.498223435121</v>
      </c>
      <c r="E146" s="21">
        <v>12703.583985338519</v>
      </c>
      <c r="F146" s="21">
        <v>18208.61153266114</v>
      </c>
      <c r="G146" s="21">
        <v>23213.803723557823</v>
      </c>
      <c r="H146" s="43">
        <v>35272.731556545688</v>
      </c>
      <c r="I146" s="43">
        <v>53948.382637020288</v>
      </c>
      <c r="J146" s="43">
        <v>79314.796948538409</v>
      </c>
      <c r="K146" s="43">
        <v>146062.70933045071</v>
      </c>
      <c r="L146" s="21">
        <v>393477.45612412179</v>
      </c>
      <c r="M146" s="65">
        <v>640002.70286238531</v>
      </c>
      <c r="N146" s="64">
        <v>626085.58371794876</v>
      </c>
      <c r="O146" s="21">
        <v>631423.89961538452</v>
      </c>
      <c r="P146" s="21">
        <v>632627.36312500003</v>
      </c>
      <c r="Q146" s="21">
        <v>632569.5064556963</v>
      </c>
      <c r="R146" s="21">
        <v>661670.62717948691</v>
      </c>
      <c r="S146" s="21">
        <v>642458.77644736844</v>
      </c>
      <c r="T146" s="21">
        <v>653886.54434210516</v>
      </c>
    </row>
    <row r="147" spans="2:20" x14ac:dyDescent="0.3">
      <c r="B147" s="3" t="s">
        <v>302</v>
      </c>
      <c r="C147" s="21">
        <v>10085.173654600434</v>
      </c>
      <c r="D147" s="21">
        <v>12995.934327485376</v>
      </c>
      <c r="E147" s="21">
        <v>16354.265427954904</v>
      </c>
      <c r="F147" s="21">
        <v>24131.796025528431</v>
      </c>
      <c r="G147" s="21">
        <v>32804.792307925039</v>
      </c>
      <c r="H147" s="43">
        <v>44196.616490001084</v>
      </c>
      <c r="I147" s="43">
        <v>70860.803279733387</v>
      </c>
      <c r="J147" s="43">
        <v>124908.78464664034</v>
      </c>
      <c r="K147" s="43">
        <v>268715.44163440057</v>
      </c>
      <c r="L147" s="21">
        <v>781422.86814049585</v>
      </c>
      <c r="M147" s="65">
        <v>1272518.8236989796</v>
      </c>
      <c r="N147" s="64">
        <v>1065085.8792982458</v>
      </c>
      <c r="O147" s="21">
        <v>1163277.1484210526</v>
      </c>
      <c r="P147" s="21">
        <v>1244206.4601818181</v>
      </c>
      <c r="Q147" s="21">
        <v>1335992.1141818182</v>
      </c>
      <c r="R147" s="21">
        <v>1354635.6814285712</v>
      </c>
      <c r="S147" s="21">
        <v>1375556.244642857</v>
      </c>
      <c r="T147" s="21">
        <v>1375161.0153571425</v>
      </c>
    </row>
    <row r="148" spans="2:20" x14ac:dyDescent="0.3">
      <c r="B148" s="3" t="s">
        <v>601</v>
      </c>
      <c r="C148" s="21">
        <v>8996.4895056816549</v>
      </c>
      <c r="D148" s="21">
        <v>11460.145763506795</v>
      </c>
      <c r="E148" s="21">
        <v>17646.582616805026</v>
      </c>
      <c r="F148" s="21">
        <v>21041.759559232447</v>
      </c>
      <c r="G148" s="21">
        <v>30238.591380208334</v>
      </c>
      <c r="H148" s="43">
        <v>44015.183286333246</v>
      </c>
      <c r="I148" s="43">
        <v>67246.293132183899</v>
      </c>
      <c r="J148" s="43">
        <v>116131.5691291624</v>
      </c>
      <c r="K148" s="43">
        <v>276067.68942972459</v>
      </c>
      <c r="L148" s="21">
        <v>749180.24468438537</v>
      </c>
      <c r="M148" s="65">
        <v>1187425.3212269938</v>
      </c>
      <c r="N148" s="64">
        <v>1051692.3104166666</v>
      </c>
      <c r="O148" s="21">
        <v>1113678.2154166666</v>
      </c>
      <c r="P148" s="21">
        <v>1134931.5621739128</v>
      </c>
      <c r="Q148" s="21">
        <v>1191671.1278260865</v>
      </c>
      <c r="R148" s="21">
        <v>1239333.2630434784</v>
      </c>
      <c r="S148" s="21">
        <v>1272424.7995652172</v>
      </c>
      <c r="T148" s="21">
        <v>1317353.8013043478</v>
      </c>
    </row>
    <row r="149" spans="2:20" x14ac:dyDescent="0.3">
      <c r="B149" s="3" t="s">
        <v>304</v>
      </c>
      <c r="C149" s="21">
        <v>4116.1972028754508</v>
      </c>
      <c r="D149" s="21">
        <v>6469.0562918871256</v>
      </c>
      <c r="E149" s="21">
        <v>9110.4247088578741</v>
      </c>
      <c r="F149" s="21">
        <v>12099.913369518945</v>
      </c>
      <c r="G149" s="21">
        <v>18444.317850354561</v>
      </c>
      <c r="H149" s="43">
        <v>30335.757484487014</v>
      </c>
      <c r="I149" s="43">
        <v>51222.130073228887</v>
      </c>
      <c r="J149" s="43">
        <v>89778.207673158802</v>
      </c>
      <c r="K149" s="43">
        <v>207457.55122318011</v>
      </c>
      <c r="L149" s="21">
        <v>565739.21708206681</v>
      </c>
      <c r="M149" s="65">
        <v>913531.40895287949</v>
      </c>
      <c r="N149" s="64">
        <v>816911.41444444435</v>
      </c>
      <c r="O149" s="21">
        <v>809425.65518518526</v>
      </c>
      <c r="P149" s="21">
        <v>946646.87333333329</v>
      </c>
      <c r="Q149" s="21">
        <v>941748.2407407409</v>
      </c>
      <c r="R149" s="21">
        <v>954800.68555555551</v>
      </c>
      <c r="S149" s="21">
        <v>946121.63642857154</v>
      </c>
      <c r="T149" s="21">
        <v>975560.9221428571</v>
      </c>
    </row>
    <row r="150" spans="2:20" x14ac:dyDescent="0.3">
      <c r="B150" s="3" t="s">
        <v>305</v>
      </c>
      <c r="C150" s="21">
        <v>6556.6512912929002</v>
      </c>
      <c r="D150" s="21">
        <v>8765.3994818046685</v>
      </c>
      <c r="E150" s="21">
        <v>11826.52579130519</v>
      </c>
      <c r="F150" s="21">
        <v>14383.181082467823</v>
      </c>
      <c r="G150" s="21">
        <v>22640.467011106262</v>
      </c>
      <c r="H150" s="43">
        <v>31792.023803912143</v>
      </c>
      <c r="I150" s="43">
        <v>42005.67866635188</v>
      </c>
      <c r="J150" s="43">
        <v>62906.101714082499</v>
      </c>
      <c r="K150" s="43">
        <v>125604.65497273589</v>
      </c>
      <c r="L150" s="21">
        <v>349164.2355868544</v>
      </c>
      <c r="M150" s="65">
        <v>561838.11340336129</v>
      </c>
      <c r="N150" s="64">
        <v>517881.9126470589</v>
      </c>
      <c r="O150" s="21">
        <v>511145.61911764694</v>
      </c>
      <c r="P150" s="21">
        <v>529552.70617647062</v>
      </c>
      <c r="Q150" s="21">
        <v>534471.56441176462</v>
      </c>
      <c r="R150" s="21">
        <v>608182.10764705867</v>
      </c>
      <c r="S150" s="21">
        <v>622958.28500000015</v>
      </c>
      <c r="T150" s="21">
        <v>608674.5988235292</v>
      </c>
    </row>
    <row r="151" spans="2:20" x14ac:dyDescent="0.3">
      <c r="B151" s="3" t="s">
        <v>306</v>
      </c>
      <c r="C151" s="21">
        <v>12261.398867465328</v>
      </c>
      <c r="D151" s="21">
        <v>16296.337792994549</v>
      </c>
      <c r="E151" s="21">
        <v>21215.312850463022</v>
      </c>
      <c r="F151" s="21">
        <v>26489.413048121987</v>
      </c>
      <c r="G151" s="21">
        <v>27251.353950602454</v>
      </c>
      <c r="H151" s="43">
        <v>38050.25591282604</v>
      </c>
      <c r="I151" s="43">
        <v>58379.478694392135</v>
      </c>
      <c r="J151" s="43">
        <v>97230.414311809349</v>
      </c>
      <c r="K151" s="43">
        <v>235925.95330054502</v>
      </c>
      <c r="L151" s="21">
        <v>937730.57294724777</v>
      </c>
      <c r="M151" s="65">
        <v>1361932.0598615236</v>
      </c>
      <c r="N151" s="64">
        <v>1277807.20262069</v>
      </c>
      <c r="O151" s="21">
        <v>1307858.7873972603</v>
      </c>
      <c r="P151" s="21">
        <v>1313251.5211724145</v>
      </c>
      <c r="Q151" s="21">
        <v>1385548.4744827582</v>
      </c>
      <c r="R151" s="21">
        <v>1385649.1468965521</v>
      </c>
      <c r="S151" s="21">
        <v>1406832.2802083329</v>
      </c>
      <c r="T151" s="21">
        <v>1459963.9089361706</v>
      </c>
    </row>
    <row r="152" spans="2:20" x14ac:dyDescent="0.3">
      <c r="B152" s="3" t="s">
        <v>307</v>
      </c>
      <c r="C152" s="21">
        <v>9983.187114805909</v>
      </c>
      <c r="D152" s="21">
        <v>13367.380799098908</v>
      </c>
      <c r="E152" s="21">
        <v>18140.077352833247</v>
      </c>
      <c r="F152" s="21">
        <v>21923.588640764036</v>
      </c>
      <c r="G152" s="21">
        <v>31208.707298928115</v>
      </c>
      <c r="H152" s="43">
        <v>47387.13072690936</v>
      </c>
      <c r="I152" s="43">
        <v>62269.643016910908</v>
      </c>
      <c r="J152" s="43">
        <v>93291.636983929478</v>
      </c>
      <c r="K152" s="43">
        <v>247939.09973455544</v>
      </c>
      <c r="L152" s="21">
        <v>566703.58710900473</v>
      </c>
      <c r="M152" s="65">
        <v>913280.26844907412</v>
      </c>
      <c r="N152" s="64">
        <v>848612.70712121192</v>
      </c>
      <c r="O152" s="21">
        <v>818064.72246153839</v>
      </c>
      <c r="P152" s="21">
        <v>883981.70539682556</v>
      </c>
      <c r="Q152" s="21">
        <v>933321.81442622957</v>
      </c>
      <c r="R152" s="21">
        <v>961622.35180327878</v>
      </c>
      <c r="S152" s="21">
        <v>982220.77620689641</v>
      </c>
      <c r="T152" s="21">
        <v>984537.65068965522</v>
      </c>
    </row>
    <row r="153" spans="2:20" x14ac:dyDescent="0.3">
      <c r="B153" s="3" t="s">
        <v>308</v>
      </c>
      <c r="C153" s="21">
        <v>7685.8394063390324</v>
      </c>
      <c r="D153" s="21">
        <v>10035.829187043821</v>
      </c>
      <c r="E153" s="21">
        <v>13600.506402794739</v>
      </c>
      <c r="F153" s="21">
        <v>17444.424511830493</v>
      </c>
      <c r="G153" s="21">
        <v>24508.253209154351</v>
      </c>
      <c r="H153" s="43">
        <v>34610.420292464878</v>
      </c>
      <c r="I153" s="43">
        <v>51404.096669973551</v>
      </c>
      <c r="J153" s="43">
        <v>82700.908782764702</v>
      </c>
      <c r="K153" s="43">
        <v>177555.29567188982</v>
      </c>
      <c r="L153" s="21">
        <v>434484.61852631584</v>
      </c>
      <c r="M153" s="65">
        <v>671133.94261904759</v>
      </c>
      <c r="N153" s="64">
        <v>551777.61727272731</v>
      </c>
      <c r="O153" s="21">
        <v>550513.12774193543</v>
      </c>
      <c r="P153" s="21">
        <v>652433.72899999982</v>
      </c>
      <c r="Q153" s="21">
        <v>653432.07733333332</v>
      </c>
      <c r="R153" s="21">
        <v>652150.79379310331</v>
      </c>
      <c r="S153" s="21">
        <v>879193.09642857139</v>
      </c>
      <c r="T153" s="21">
        <v>791648.47275862063</v>
      </c>
    </row>
    <row r="154" spans="2:20" x14ac:dyDescent="0.3">
      <c r="B154" s="3" t="s">
        <v>309</v>
      </c>
      <c r="C154" s="21">
        <v>13098.744638606177</v>
      </c>
      <c r="D154" s="21">
        <v>17505.070761425974</v>
      </c>
      <c r="E154" s="21">
        <v>24913.447544052658</v>
      </c>
      <c r="F154" s="21">
        <v>30700.633710517479</v>
      </c>
      <c r="G154" s="21">
        <v>43433.499746507412</v>
      </c>
      <c r="H154" s="43">
        <v>61130.08041493054</v>
      </c>
      <c r="I154" s="43">
        <v>84546.696590221778</v>
      </c>
      <c r="J154" s="43">
        <v>134666.20219926076</v>
      </c>
      <c r="K154" s="43">
        <v>297888.07658841694</v>
      </c>
      <c r="L154" s="21">
        <v>924554.74843949045</v>
      </c>
      <c r="M154" s="65">
        <v>1637348.2818713454</v>
      </c>
      <c r="N154" s="64">
        <v>1441807.7649999999</v>
      </c>
      <c r="O154" s="21">
        <v>1513260.5792307695</v>
      </c>
      <c r="P154" s="21">
        <v>1604466.9474074075</v>
      </c>
      <c r="Q154" s="21">
        <v>1723511.4134782611</v>
      </c>
      <c r="R154" s="21">
        <v>1739776.9460869567</v>
      </c>
      <c r="S154" s="21">
        <v>1741614.6460869564</v>
      </c>
      <c r="T154" s="21">
        <v>1744408.8060869568</v>
      </c>
    </row>
    <row r="155" spans="2:20" x14ac:dyDescent="0.3">
      <c r="B155" s="3" t="s">
        <v>603</v>
      </c>
      <c r="C155" s="21">
        <v>8662.7404171482012</v>
      </c>
      <c r="D155" s="21">
        <v>13026.618601228454</v>
      </c>
      <c r="E155" s="21">
        <v>15795.858113529015</v>
      </c>
      <c r="F155" s="21">
        <v>20696.023570742032</v>
      </c>
      <c r="G155" s="21">
        <v>29405.774227572107</v>
      </c>
      <c r="H155" s="43">
        <v>41641.010813690475</v>
      </c>
      <c r="I155" s="43">
        <v>73371.36672946508</v>
      </c>
      <c r="J155" s="43">
        <v>124518.71891729227</v>
      </c>
      <c r="K155" s="43">
        <v>258659.29028671017</v>
      </c>
      <c r="L155" s="21">
        <v>627546.63810526324</v>
      </c>
      <c r="M155" s="65">
        <v>1109431.2557029703</v>
      </c>
      <c r="N155" s="64">
        <v>977286.83861111139</v>
      </c>
      <c r="O155" s="21">
        <v>938285.9809722224</v>
      </c>
      <c r="P155" s="21">
        <v>1171699.5300000003</v>
      </c>
      <c r="Q155" s="21">
        <v>1122114.483424658</v>
      </c>
      <c r="R155" s="21">
        <v>1137274.0556164379</v>
      </c>
      <c r="S155" s="21">
        <v>1123676.8174647887</v>
      </c>
      <c r="T155" s="21">
        <v>1298847.9787142854</v>
      </c>
    </row>
    <row r="156" spans="2:20" x14ac:dyDescent="0.3">
      <c r="B156" s="3" t="s">
        <v>604</v>
      </c>
      <c r="C156" s="21">
        <v>6552.7827379115397</v>
      </c>
      <c r="D156" s="21">
        <v>10132.380287487857</v>
      </c>
      <c r="E156" s="21">
        <v>13520.246154154365</v>
      </c>
      <c r="F156" s="21">
        <v>16948.516716401762</v>
      </c>
      <c r="G156" s="21">
        <v>25857.29766993946</v>
      </c>
      <c r="H156" s="43">
        <v>36793.241686345784</v>
      </c>
      <c r="I156" s="43">
        <v>55441.368659387925</v>
      </c>
      <c r="J156" s="43">
        <v>85260.503179882624</v>
      </c>
      <c r="K156" s="43">
        <v>194621.78444355217</v>
      </c>
      <c r="L156" s="21">
        <v>624581.00763496151</v>
      </c>
      <c r="M156" s="65">
        <v>981703.07</v>
      </c>
      <c r="N156" s="64">
        <v>891504.21031250013</v>
      </c>
      <c r="O156" s="21">
        <v>908264.68406249979</v>
      </c>
      <c r="P156" s="21">
        <v>976543.1161290321</v>
      </c>
      <c r="Q156" s="21">
        <v>1011606.9358064516</v>
      </c>
      <c r="R156" s="21">
        <v>1013309.6419354839</v>
      </c>
      <c r="S156" s="21">
        <v>1012413.0709677419</v>
      </c>
      <c r="T156" s="21">
        <v>1063558.4516129033</v>
      </c>
    </row>
    <row r="157" spans="2:20" x14ac:dyDescent="0.3">
      <c r="B157" s="3" t="s">
        <v>605</v>
      </c>
      <c r="C157" s="21">
        <v>7503.941845760236</v>
      </c>
      <c r="D157" s="21">
        <v>10374.237864923749</v>
      </c>
      <c r="E157" s="21">
        <v>12819.598432539684</v>
      </c>
      <c r="F157" s="21">
        <v>16517.283625957378</v>
      </c>
      <c r="G157" s="21">
        <v>26775.901575854699</v>
      </c>
      <c r="H157" s="43">
        <v>39228.675465964596</v>
      </c>
      <c r="I157" s="43">
        <v>49064.810568260931</v>
      </c>
      <c r="J157" s="43">
        <v>69288.34095975419</v>
      </c>
      <c r="K157" s="43">
        <v>157153.03214646463</v>
      </c>
      <c r="L157" s="21">
        <v>468181.27743396227</v>
      </c>
      <c r="M157" s="65">
        <v>706329.17714285711</v>
      </c>
      <c r="N157" s="64">
        <v>634226.24590909097</v>
      </c>
      <c r="O157" s="21">
        <v>650539.37227272731</v>
      </c>
      <c r="P157" s="21">
        <v>756502.42045454553</v>
      </c>
      <c r="Q157" s="21">
        <v>757279.45136363641</v>
      </c>
      <c r="R157" s="21">
        <v>757733.99681818171</v>
      </c>
      <c r="S157" s="21">
        <v>693200.02409090917</v>
      </c>
      <c r="T157" s="21">
        <v>694822.72909090912</v>
      </c>
    </row>
    <row r="158" spans="2:20" x14ac:dyDescent="0.3">
      <c r="B158" s="3" t="s">
        <v>310</v>
      </c>
      <c r="C158" s="21">
        <v>14370.871745098595</v>
      </c>
      <c r="D158" s="21">
        <v>19888.41038864907</v>
      </c>
      <c r="E158" s="21">
        <v>27881.707421383588</v>
      </c>
      <c r="F158" s="21">
        <v>32618.908286055568</v>
      </c>
      <c r="G158" s="21">
        <v>41321.895279980054</v>
      </c>
      <c r="H158" s="43">
        <v>55241.381811581006</v>
      </c>
      <c r="I158" s="43">
        <v>72640.967359614631</v>
      </c>
      <c r="J158" s="43">
        <v>131792.00361536641</v>
      </c>
      <c r="K158" s="43">
        <v>312250.08888165333</v>
      </c>
      <c r="L158" s="21">
        <v>1114090.2366641087</v>
      </c>
      <c r="M158" s="65">
        <v>1784148.2318433011</v>
      </c>
      <c r="N158" s="64">
        <v>1649629.0246113534</v>
      </c>
      <c r="O158" s="21">
        <v>1709489.3001313505</v>
      </c>
      <c r="P158" s="21">
        <v>1745694.7652765585</v>
      </c>
      <c r="Q158" s="21">
        <v>1793847.7869115032</v>
      </c>
      <c r="R158" s="21">
        <v>1827272.9452355548</v>
      </c>
      <c r="S158" s="21">
        <v>1861844.2841050776</v>
      </c>
      <c r="T158" s="21">
        <v>1905676.7739393937</v>
      </c>
    </row>
    <row r="159" spans="2:20" x14ac:dyDescent="0.3">
      <c r="B159" s="3" t="s">
        <v>656</v>
      </c>
      <c r="C159" s="21">
        <v>28595.593041529533</v>
      </c>
      <c r="D159" s="21">
        <v>39258.803890997617</v>
      </c>
      <c r="E159" s="21">
        <v>48738.209509965651</v>
      </c>
      <c r="F159" s="21">
        <v>53800.247383882765</v>
      </c>
      <c r="G159" s="21">
        <v>69906.358094045834</v>
      </c>
      <c r="H159" s="43">
        <v>77345.616115960613</v>
      </c>
      <c r="I159" s="43">
        <v>125016.93836708083</v>
      </c>
      <c r="J159" s="43">
        <v>219145.19026165619</v>
      </c>
      <c r="K159" s="43">
        <v>512179.04909193417</v>
      </c>
      <c r="L159" s="21">
        <v>1361654.6650902734</v>
      </c>
      <c r="M159" s="65">
        <v>2508978.0044907853</v>
      </c>
      <c r="N159" s="64">
        <v>2287866.2904137932</v>
      </c>
      <c r="O159" s="21">
        <v>2331942.0577702718</v>
      </c>
      <c r="P159" s="21">
        <v>2453528.5995945954</v>
      </c>
      <c r="Q159" s="21">
        <v>2527885.9118918898</v>
      </c>
      <c r="R159" s="21">
        <v>2588882.2011564616</v>
      </c>
      <c r="S159" s="21">
        <v>2654608.9663945572</v>
      </c>
      <c r="T159" s="21">
        <v>2715173.8962162151</v>
      </c>
    </row>
    <row r="160" spans="2:20" x14ac:dyDescent="0.3">
      <c r="B160" s="3" t="s">
        <v>312</v>
      </c>
      <c r="C160" s="21">
        <v>23221.409646387616</v>
      </c>
      <c r="D160" s="21">
        <v>32246.222599057557</v>
      </c>
      <c r="E160" s="21">
        <v>43670.209482418257</v>
      </c>
      <c r="F160" s="21">
        <v>56393.93268939366</v>
      </c>
      <c r="G160" s="21">
        <v>82565.923205839863</v>
      </c>
      <c r="H160" s="43">
        <v>106396.49467266066</v>
      </c>
      <c r="I160" s="43">
        <v>149189.08001615328</v>
      </c>
      <c r="J160" s="43">
        <v>252750.37546919371</v>
      </c>
      <c r="K160" s="43">
        <v>498744.68101231224</v>
      </c>
      <c r="L160" s="21">
        <v>1527712.8799475168</v>
      </c>
      <c r="M160" s="65">
        <v>2336859.8679552018</v>
      </c>
      <c r="N160" s="64">
        <v>2127961.8780904515</v>
      </c>
      <c r="O160" s="21">
        <v>2221327.7065656548</v>
      </c>
      <c r="P160" s="21">
        <v>2305840.0007575746</v>
      </c>
      <c r="Q160" s="21">
        <v>2310768.8260606048</v>
      </c>
      <c r="R160" s="21">
        <v>2410105.6241116757</v>
      </c>
      <c r="S160" s="21">
        <v>2468297.5603553304</v>
      </c>
      <c r="T160" s="21">
        <v>2516714.6322842636</v>
      </c>
    </row>
    <row r="161" spans="2:20" x14ac:dyDescent="0.3">
      <c r="B161" s="3" t="s">
        <v>313</v>
      </c>
      <c r="C161" s="21">
        <v>10124.127932754631</v>
      </c>
      <c r="D161" s="21">
        <v>13460.214109294257</v>
      </c>
      <c r="E161" s="21">
        <v>17456.840444949361</v>
      </c>
      <c r="F161" s="21">
        <v>21888.281840261556</v>
      </c>
      <c r="G161" s="21">
        <v>31888.397141663441</v>
      </c>
      <c r="H161" s="43">
        <v>41300.055113861206</v>
      </c>
      <c r="I161" s="43">
        <v>62214.402200999517</v>
      </c>
      <c r="J161" s="43">
        <v>103680.93085179215</v>
      </c>
      <c r="K161" s="43">
        <v>235529.92768886374</v>
      </c>
      <c r="L161" s="21">
        <v>613670.17009993328</v>
      </c>
      <c r="M161" s="65">
        <v>1030869.0402986858</v>
      </c>
      <c r="N161" s="64">
        <v>916536.72932773095</v>
      </c>
      <c r="O161" s="21">
        <v>901641.0774999999</v>
      </c>
      <c r="P161" s="21">
        <v>1071215.964416666</v>
      </c>
      <c r="Q161" s="21">
        <v>1072924.0061666674</v>
      </c>
      <c r="R161" s="21">
        <v>1080795.43025</v>
      </c>
      <c r="S161" s="21">
        <v>1081804.9609999999</v>
      </c>
      <c r="T161" s="21">
        <v>1091218.1628813564</v>
      </c>
    </row>
    <row r="162" spans="2:20" x14ac:dyDescent="0.3">
      <c r="B162" s="3" t="s">
        <v>314</v>
      </c>
      <c r="C162" s="21">
        <v>10019.62791820639</v>
      </c>
      <c r="D162" s="21">
        <v>13150.934109045767</v>
      </c>
      <c r="E162" s="21">
        <v>18527.824189300853</v>
      </c>
      <c r="F162" s="21">
        <v>23390.545067876126</v>
      </c>
      <c r="G162" s="21">
        <v>31972.59460493502</v>
      </c>
      <c r="H162" s="43">
        <v>44182.612694535048</v>
      </c>
      <c r="I162" s="43">
        <v>61984.950636292808</v>
      </c>
      <c r="J162" s="43">
        <v>95907.654497151219</v>
      </c>
      <c r="K162" s="43">
        <v>207665.71058296421</v>
      </c>
      <c r="L162" s="21">
        <v>579770.74557500007</v>
      </c>
      <c r="M162" s="65">
        <v>1175927.5328368794</v>
      </c>
      <c r="N162" s="64">
        <v>1057992.2501639344</v>
      </c>
      <c r="O162" s="21">
        <v>1013245.0898360658</v>
      </c>
      <c r="P162" s="21">
        <v>1051293.4716393445</v>
      </c>
      <c r="Q162" s="21">
        <v>1255047.8424193547</v>
      </c>
      <c r="R162" s="21">
        <v>1275135.3116666668</v>
      </c>
      <c r="S162" s="21">
        <v>1254860.450491803</v>
      </c>
      <c r="T162" s="21">
        <v>1334656.0433333335</v>
      </c>
    </row>
    <row r="163" spans="2:20" x14ac:dyDescent="0.3">
      <c r="B163" s="3" t="s">
        <v>315</v>
      </c>
      <c r="C163" s="21">
        <v>11784.985362012987</v>
      </c>
      <c r="D163" s="21">
        <v>17076.312171717171</v>
      </c>
      <c r="E163" s="21">
        <v>23917.51424603174</v>
      </c>
      <c r="F163" s="21">
        <v>33404.40374490519</v>
      </c>
      <c r="G163" s="21">
        <v>53990.065784313738</v>
      </c>
      <c r="H163" s="43">
        <v>80360.926911764705</v>
      </c>
      <c r="I163" s="43">
        <v>118609.17452641613</v>
      </c>
      <c r="J163" s="43">
        <v>219977.19391203704</v>
      </c>
      <c r="K163" s="43">
        <v>543385.31050382694</v>
      </c>
      <c r="L163" s="21">
        <v>1124204.455531915</v>
      </c>
      <c r="M163" s="65">
        <v>1941268.9265185185</v>
      </c>
      <c r="N163" s="64">
        <v>1812408.4668421051</v>
      </c>
      <c r="O163" s="21">
        <v>1826919.1531578945</v>
      </c>
      <c r="P163" s="21">
        <v>1912155.1447368425</v>
      </c>
      <c r="Q163" s="21">
        <v>1983664.6436842103</v>
      </c>
      <c r="R163" s="21">
        <v>2042786.1831578945</v>
      </c>
      <c r="S163" s="21">
        <v>2042786.3410526318</v>
      </c>
      <c r="T163" s="21">
        <v>1965601.2552380955</v>
      </c>
    </row>
    <row r="164" spans="2:20" x14ac:dyDescent="0.3">
      <c r="B164" s="3" t="s">
        <v>606</v>
      </c>
      <c r="C164" s="21">
        <v>5954.0389555346565</v>
      </c>
      <c r="D164" s="21">
        <v>8468.441230794806</v>
      </c>
      <c r="E164" s="21">
        <v>11757.336823502779</v>
      </c>
      <c r="F164" s="21">
        <v>16544.308377142588</v>
      </c>
      <c r="G164" s="21">
        <v>20783.928136527156</v>
      </c>
      <c r="H164" s="43">
        <v>26358.345080545598</v>
      </c>
      <c r="I164" s="43">
        <v>42716.402279982358</v>
      </c>
      <c r="J164" s="43">
        <v>71998.161293290774</v>
      </c>
      <c r="K164" s="43">
        <v>146771.50933625727</v>
      </c>
      <c r="L164" s="21">
        <v>407693.02762162156</v>
      </c>
      <c r="M164" s="65">
        <v>608224.33155660378</v>
      </c>
      <c r="N164" s="64">
        <v>549383.40225806448</v>
      </c>
      <c r="O164" s="21">
        <v>549383.40225806448</v>
      </c>
      <c r="P164" s="21">
        <v>564772.54433333327</v>
      </c>
      <c r="Q164" s="21">
        <v>649488.42266666668</v>
      </c>
      <c r="R164" s="21">
        <v>649488.42266666668</v>
      </c>
      <c r="S164" s="21">
        <v>649488.42266666668</v>
      </c>
      <c r="T164" s="21">
        <v>649488.43266666681</v>
      </c>
    </row>
    <row r="165" spans="2:20" x14ac:dyDescent="0.3">
      <c r="B165" s="3" t="s">
        <v>316</v>
      </c>
      <c r="C165" s="21">
        <v>9697.7383717044522</v>
      </c>
      <c r="D165" s="21">
        <v>13696.122717736975</v>
      </c>
      <c r="E165" s="21">
        <v>18065.330241429645</v>
      </c>
      <c r="F165" s="21">
        <v>21551.738531358995</v>
      </c>
      <c r="G165" s="21">
        <v>27937.077797068127</v>
      </c>
      <c r="H165" s="43">
        <v>35596.003096844986</v>
      </c>
      <c r="I165" s="43">
        <v>43129.543370785468</v>
      </c>
      <c r="J165" s="43">
        <v>67686.48025174647</v>
      </c>
      <c r="K165" s="43">
        <v>156149.24550563024</v>
      </c>
      <c r="L165" s="21">
        <v>412782.06839137658</v>
      </c>
      <c r="M165" s="65">
        <v>774320.65297560976</v>
      </c>
      <c r="N165" s="64">
        <v>723339.65432038857</v>
      </c>
      <c r="O165" s="21">
        <v>749588.08233009686</v>
      </c>
      <c r="P165" s="21">
        <v>777221.49434782611</v>
      </c>
      <c r="Q165" s="21">
        <v>779360.07423076918</v>
      </c>
      <c r="R165" s="21">
        <v>785611.90671497595</v>
      </c>
      <c r="S165" s="21">
        <v>801025.94393034826</v>
      </c>
      <c r="T165" s="21">
        <v>805536.9953999999</v>
      </c>
    </row>
    <row r="166" spans="2:20" x14ac:dyDescent="0.3">
      <c r="B166" s="27" t="s">
        <v>193</v>
      </c>
      <c r="C166" s="41">
        <f>+SUMPRODUCT(C167:C174,'III. Aportantes'!C167:C174)/'III. Aportantes'!C166</f>
        <v>10744.992366655368</v>
      </c>
      <c r="D166" s="41">
        <f>+SUMPRODUCT(D167:D174,'III. Aportantes'!D167:D174)/'III. Aportantes'!D166</f>
        <v>14518.25993839757</v>
      </c>
      <c r="E166" s="41">
        <f>+SUMPRODUCT(E167:E174,'III. Aportantes'!E167:E174)/'III. Aportantes'!E166</f>
        <v>19304.709773420826</v>
      </c>
      <c r="F166" s="41">
        <f>+SUMPRODUCT(F167:F174,'III. Aportantes'!F167:F174)/'III. Aportantes'!F166</f>
        <v>24682.220911345124</v>
      </c>
      <c r="G166" s="41">
        <f>+SUMPRODUCT(G167:G174,'III. Aportantes'!G167:G174)/'III. Aportantes'!G166</f>
        <v>35238.097193239279</v>
      </c>
      <c r="H166" s="54">
        <f>+SUMPRODUCT(H167:H174,'III. Aportantes'!H167:H174)/'III. Aportantes'!H166</f>
        <v>46072.884918003321</v>
      </c>
      <c r="I166" s="54">
        <f>+SUMPRODUCT(I167:I174,'III. Aportantes'!I167:I174)/'III. Aportantes'!I166</f>
        <v>66634.021582446425</v>
      </c>
      <c r="J166" s="54">
        <f>+SUMPRODUCT(J167:J174,'III. Aportantes'!J167:J174)/'III. Aportantes'!J166</f>
        <v>104828.88370491711</v>
      </c>
      <c r="K166" s="54">
        <f>+SUMPRODUCT(K167:K174,'III. Aportantes'!K167:K174)/'III. Aportantes'!K166</f>
        <v>233039.95269129839</v>
      </c>
      <c r="L166" s="41">
        <f>+SUMPRODUCT(L167:L174,'III. Aportantes'!L167:L174)/'III. Aportantes'!L166</f>
        <v>684600.49974700622</v>
      </c>
      <c r="M166" s="41">
        <f>+SUMPRODUCT(M167:M174,'III. Aportantes'!M167:M174)/'III. Aportantes'!M166</f>
        <v>1168915.2980288141</v>
      </c>
      <c r="N166" s="78">
        <f>+SUMPRODUCT(N167:N174,'III. Aportantes'!N167:N174)/'III. Aportantes'!N166</f>
        <v>1035496.6851859505</v>
      </c>
      <c r="O166" s="111">
        <f>+SUMPRODUCT(O167:O174,'III. Aportantes'!O167:O174)/'III. Aportantes'!O166</f>
        <v>1080211.7829072168</v>
      </c>
      <c r="P166" s="111">
        <f>+SUMPRODUCT(P167:P174,'III. Aportantes'!P167:P174)/'III. Aportantes'!P166</f>
        <v>1142967.8985245903</v>
      </c>
      <c r="Q166" s="111">
        <f>+SUMPRODUCT(Q167:Q174,'III. Aportantes'!Q167:Q174)/'III. Aportantes'!Q166</f>
        <v>1201415.3542915811</v>
      </c>
      <c r="R166" s="111">
        <f>+SUMPRODUCT(R167:R174,'III. Aportantes'!R167:R174)/'III. Aportantes'!R166</f>
        <v>1233705.7866872426</v>
      </c>
      <c r="S166" s="111">
        <f>+SUMPRODUCT(S167:S174,'III. Aportantes'!S167:S174)/'III. Aportantes'!S166</f>
        <v>1259571.2885743803</v>
      </c>
      <c r="T166" s="111">
        <f>+SUMPRODUCT(T167:T174,'III. Aportantes'!T167:T174)/'III. Aportantes'!T166</f>
        <v>1259615.2734095633</v>
      </c>
    </row>
    <row r="167" spans="2:20" x14ac:dyDescent="0.3">
      <c r="B167" s="3" t="s">
        <v>317</v>
      </c>
      <c r="C167" s="21">
        <v>9299.083434993383</v>
      </c>
      <c r="D167" s="21">
        <v>12663.540656935902</v>
      </c>
      <c r="E167" s="21">
        <v>15583.363456398802</v>
      </c>
      <c r="F167" s="21">
        <v>20455.160893343273</v>
      </c>
      <c r="G167" s="21">
        <v>27822.092795671964</v>
      </c>
      <c r="H167" s="43">
        <v>36131.199216293135</v>
      </c>
      <c r="I167" s="43">
        <v>49449.135495058748</v>
      </c>
      <c r="J167" s="43">
        <v>73766.951500999508</v>
      </c>
      <c r="K167" s="43">
        <v>161741.51432481236</v>
      </c>
      <c r="L167" s="21">
        <v>330525.74487341772</v>
      </c>
      <c r="M167" s="65">
        <v>543739.78865284973</v>
      </c>
      <c r="N167" s="64">
        <v>435558.76515625004</v>
      </c>
      <c r="O167" s="21">
        <v>437433.67230769241</v>
      </c>
      <c r="P167" s="21">
        <v>505467.23636363645</v>
      </c>
      <c r="Q167" s="21">
        <v>558379.08095238125</v>
      </c>
      <c r="R167" s="21">
        <v>627216.39359375008</v>
      </c>
      <c r="S167" s="21">
        <v>782456.97</v>
      </c>
      <c r="T167" s="21">
        <v>697486.37622950808</v>
      </c>
    </row>
    <row r="168" spans="2:20" x14ac:dyDescent="0.3">
      <c r="B168" s="3" t="s">
        <v>608</v>
      </c>
      <c r="C168" s="21">
        <v>10883.004888003108</v>
      </c>
      <c r="D168" s="21">
        <v>13268.479286075037</v>
      </c>
      <c r="E168" s="21">
        <v>16949.610919212933</v>
      </c>
      <c r="F168" s="21">
        <v>22541.313396953406</v>
      </c>
      <c r="G168" s="21">
        <v>31582.923345934138</v>
      </c>
      <c r="H168" s="43">
        <v>42319.212755478169</v>
      </c>
      <c r="I168" s="43">
        <v>57695.287948152261</v>
      </c>
      <c r="J168" s="43">
        <v>97393.969507168469</v>
      </c>
      <c r="K168" s="43">
        <v>228941.13226344084</v>
      </c>
      <c r="L168" s="21">
        <v>603631.94256756757</v>
      </c>
      <c r="M168" s="65">
        <v>949075.72350210964</v>
      </c>
      <c r="N168" s="64">
        <v>798639.69666666654</v>
      </c>
      <c r="O168" s="21">
        <v>779726.85562499997</v>
      </c>
      <c r="P168" s="21">
        <v>966108.04352941166</v>
      </c>
      <c r="Q168" s="21">
        <v>958761.80599999998</v>
      </c>
      <c r="R168" s="21">
        <v>1004747.9174285715</v>
      </c>
      <c r="S168" s="21">
        <v>1052410.8228571429</v>
      </c>
      <c r="T168" s="21">
        <v>1044877.8774999998</v>
      </c>
    </row>
    <row r="169" spans="2:20" x14ac:dyDescent="0.3">
      <c r="B169" s="3" t="s">
        <v>318</v>
      </c>
      <c r="C169" s="21">
        <v>11622.600529402602</v>
      </c>
      <c r="D169" s="21">
        <v>15551.357047424803</v>
      </c>
      <c r="E169" s="21">
        <v>21846.466685052059</v>
      </c>
      <c r="F169" s="21">
        <v>27679.609976075179</v>
      </c>
      <c r="G169" s="21">
        <v>41740.593184536054</v>
      </c>
      <c r="H169" s="43">
        <v>57292.888088973057</v>
      </c>
      <c r="I169" s="43">
        <v>87607.63103878971</v>
      </c>
      <c r="J169" s="43">
        <v>146877.69853564291</v>
      </c>
      <c r="K169" s="43">
        <v>322906.42271635588</v>
      </c>
      <c r="L169" s="21">
        <v>993156.58358790772</v>
      </c>
      <c r="M169" s="65">
        <v>1641666.0047404373</v>
      </c>
      <c r="N169" s="64">
        <v>1471445.7852884619</v>
      </c>
      <c r="O169" s="21">
        <v>1549018.0811538461</v>
      </c>
      <c r="P169" s="21">
        <v>1600219.9116190479</v>
      </c>
      <c r="Q169" s="21">
        <v>1689675.8280952382</v>
      </c>
      <c r="R169" s="21">
        <v>1728527.5855238095</v>
      </c>
      <c r="S169" s="21">
        <v>1726219.4419047618</v>
      </c>
      <c r="T169" s="21">
        <v>1724844.0654807691</v>
      </c>
    </row>
    <row r="170" spans="2:20" x14ac:dyDescent="0.3">
      <c r="B170" s="3" t="s">
        <v>609</v>
      </c>
      <c r="C170" s="21">
        <v>8410.3347344307022</v>
      </c>
      <c r="D170" s="21">
        <v>11219.070110996166</v>
      </c>
      <c r="E170" s="21">
        <v>13941.406772436299</v>
      </c>
      <c r="F170" s="21">
        <v>18236.788529330082</v>
      </c>
      <c r="G170" s="21">
        <v>24197.995138227514</v>
      </c>
      <c r="H170" s="43">
        <v>31451.503318711566</v>
      </c>
      <c r="I170" s="43">
        <v>46765.443763372896</v>
      </c>
      <c r="J170" s="43">
        <v>80410.143394491126</v>
      </c>
      <c r="K170" s="43">
        <v>190279.33199546009</v>
      </c>
      <c r="L170" s="21">
        <v>546675.28203252016</v>
      </c>
      <c r="M170" s="65">
        <v>1022375.9078921567</v>
      </c>
      <c r="N170" s="64">
        <v>867435.40433333325</v>
      </c>
      <c r="O170" s="21">
        <v>858627.01551724144</v>
      </c>
      <c r="P170" s="21">
        <v>981746.63482758601</v>
      </c>
      <c r="Q170" s="21">
        <v>1020868.2344827586</v>
      </c>
      <c r="R170" s="21">
        <v>1092311.2434482758</v>
      </c>
      <c r="S170" s="21">
        <v>1169676.7506896551</v>
      </c>
      <c r="T170" s="21">
        <v>1171308.8479310342</v>
      </c>
    </row>
    <row r="171" spans="2:20" x14ac:dyDescent="0.3">
      <c r="B171" s="3" t="s">
        <v>610</v>
      </c>
      <c r="C171" s="21">
        <v>8937.4326673047271</v>
      </c>
      <c r="D171" s="21">
        <v>12858.370753846153</v>
      </c>
      <c r="E171" s="21">
        <v>17091.272462499997</v>
      </c>
      <c r="F171" s="21">
        <v>22897.337656790125</v>
      </c>
      <c r="G171" s="21">
        <v>31872.917759558608</v>
      </c>
      <c r="H171" s="43">
        <v>41838.301118922122</v>
      </c>
      <c r="I171" s="43">
        <v>62751.676077766017</v>
      </c>
      <c r="J171" s="43">
        <v>128713.13268870773</v>
      </c>
      <c r="K171" s="43">
        <v>287552.67499274696</v>
      </c>
      <c r="L171" s="21">
        <v>711576.47760252364</v>
      </c>
      <c r="M171" s="65">
        <v>1198433.2960714283</v>
      </c>
      <c r="N171" s="64">
        <v>1039670.3580769231</v>
      </c>
      <c r="O171" s="21">
        <v>1094131.2672000001</v>
      </c>
      <c r="P171" s="21">
        <v>1188577.9735999999</v>
      </c>
      <c r="Q171" s="21">
        <v>1207783.2539130431</v>
      </c>
      <c r="R171" s="21">
        <v>1232738.0013043475</v>
      </c>
      <c r="S171" s="21">
        <v>1250935.5926086956</v>
      </c>
      <c r="T171" s="21">
        <v>1405831.5613043481</v>
      </c>
    </row>
    <row r="172" spans="2:20" x14ac:dyDescent="0.3">
      <c r="B172" s="3" t="s">
        <v>319</v>
      </c>
      <c r="C172" s="21">
        <v>10538.619733007559</v>
      </c>
      <c r="D172" s="21">
        <v>14612.298055499896</v>
      </c>
      <c r="E172" s="21">
        <v>19555.151631484809</v>
      </c>
      <c r="F172" s="21">
        <v>24195.033099081786</v>
      </c>
      <c r="G172" s="21">
        <v>33317.144296563958</v>
      </c>
      <c r="H172" s="43">
        <v>43191.474173458068</v>
      </c>
      <c r="I172" s="43">
        <v>60478.975223509224</v>
      </c>
      <c r="J172" s="43">
        <v>82128.347914895247</v>
      </c>
      <c r="K172" s="43">
        <v>175767.72271359977</v>
      </c>
      <c r="L172" s="21">
        <v>667100.41718232038</v>
      </c>
      <c r="M172" s="65">
        <v>1319748.5236378736</v>
      </c>
      <c r="N172" s="64">
        <v>1139781.4386046513</v>
      </c>
      <c r="O172" s="21">
        <v>1247560.5520930234</v>
      </c>
      <c r="P172" s="21">
        <v>1355945.3704651156</v>
      </c>
      <c r="Q172" s="21">
        <v>1367713.4159302318</v>
      </c>
      <c r="R172" s="21">
        <v>1376725.028488372</v>
      </c>
      <c r="S172" s="21">
        <v>1376556.3845348835</v>
      </c>
      <c r="T172" s="21">
        <v>1373957.475348837</v>
      </c>
    </row>
    <row r="173" spans="2:20" x14ac:dyDescent="0.3">
      <c r="B173" s="3" t="s">
        <v>320</v>
      </c>
      <c r="C173" s="21">
        <v>11720.45370856549</v>
      </c>
      <c r="D173" s="21">
        <v>15958.757055958731</v>
      </c>
      <c r="E173" s="21">
        <v>21676.22327535033</v>
      </c>
      <c r="F173" s="21">
        <v>26852.786394189723</v>
      </c>
      <c r="G173" s="21">
        <v>39796.751262474332</v>
      </c>
      <c r="H173" s="43">
        <v>51413.317094754486</v>
      </c>
      <c r="I173" s="43">
        <v>73967.281647315103</v>
      </c>
      <c r="J173" s="43">
        <v>111875.27743880004</v>
      </c>
      <c r="K173" s="43">
        <v>254869.61172648027</v>
      </c>
      <c r="L173" s="21">
        <v>675713.38672131149</v>
      </c>
      <c r="M173" s="65">
        <v>1102576.7997393368</v>
      </c>
      <c r="N173" s="64">
        <v>1031743.1814049585</v>
      </c>
      <c r="O173" s="21">
        <v>1053215.1785123972</v>
      </c>
      <c r="P173" s="21">
        <v>1052286.6036666669</v>
      </c>
      <c r="Q173" s="21">
        <v>1140753.0803252037</v>
      </c>
      <c r="R173" s="21">
        <v>1157208.8815702479</v>
      </c>
      <c r="S173" s="21">
        <v>1139833.9470588241</v>
      </c>
      <c r="T173" s="21">
        <v>1143237.9978151266</v>
      </c>
    </row>
    <row r="174" spans="2:20" x14ac:dyDescent="0.3">
      <c r="B174" s="5" t="s">
        <v>321</v>
      </c>
      <c r="C174" s="22">
        <v>13794.228663570691</v>
      </c>
      <c r="D174" s="22">
        <v>17850.715552631576</v>
      </c>
      <c r="E174" s="22">
        <v>23590.836164717348</v>
      </c>
      <c r="F174" s="22">
        <v>31906.561990740742</v>
      </c>
      <c r="G174" s="22">
        <v>40649.640126071165</v>
      </c>
      <c r="H174" s="55">
        <v>47437.268798397439</v>
      </c>
      <c r="I174" s="55">
        <v>64652.625641025639</v>
      </c>
      <c r="J174" s="55">
        <v>105160.56745627681</v>
      </c>
      <c r="K174" s="55">
        <v>256636.68316123183</v>
      </c>
      <c r="L174" s="22">
        <v>670764.51644927543</v>
      </c>
      <c r="M174" s="65">
        <v>1017517.88931677</v>
      </c>
      <c r="N174" s="71">
        <v>886889.65130434767</v>
      </c>
      <c r="O174" s="21">
        <v>975551.17304347816</v>
      </c>
      <c r="P174" s="21">
        <v>976779.85347826069</v>
      </c>
      <c r="Q174" s="21">
        <v>1026895.3908695652</v>
      </c>
      <c r="R174" s="21">
        <v>1057694.0147826087</v>
      </c>
      <c r="S174" s="21">
        <v>1076156.7052173913</v>
      </c>
      <c r="T174" s="21">
        <v>1122658.4365217392</v>
      </c>
    </row>
    <row r="175" spans="2:20" x14ac:dyDescent="0.3">
      <c r="B175" s="27" t="s">
        <v>194</v>
      </c>
      <c r="C175" s="41">
        <f>+SUMPRODUCT(C176:C177,'III. Aportantes'!C176:C177)/'III. Aportantes'!C175</f>
        <v>9221.408063599225</v>
      </c>
      <c r="D175" s="41">
        <f>+SUMPRODUCT(D176:D177,'III. Aportantes'!D176:D177)/'III. Aportantes'!D175</f>
        <v>12158.146271750053</v>
      </c>
      <c r="E175" s="41">
        <f>+SUMPRODUCT(E176:E177,'III. Aportantes'!E176:E177)/'III. Aportantes'!E175</f>
        <v>15082.163274633198</v>
      </c>
      <c r="F175" s="41">
        <f>+SUMPRODUCT(F176:F177,'III. Aportantes'!F176:F177)/'III. Aportantes'!F175</f>
        <v>18520.698797031971</v>
      </c>
      <c r="G175" s="41">
        <f>+SUMPRODUCT(G176:G177,'III. Aportantes'!G176:G177)/'III. Aportantes'!G175</f>
        <v>22661.498940737467</v>
      </c>
      <c r="H175" s="54">
        <f>+SUMPRODUCT(H176:H177,'III. Aportantes'!H176:H177)/'III. Aportantes'!H175</f>
        <v>28078.807493942219</v>
      </c>
      <c r="I175" s="54">
        <f>+SUMPRODUCT(I176:I177,'III. Aportantes'!I176:I177)/'III. Aportantes'!I175</f>
        <v>39855.776701256422</v>
      </c>
      <c r="J175" s="54">
        <f>+SUMPRODUCT(J176:J177,'III. Aportantes'!J176:J177)/'III. Aportantes'!J175</f>
        <v>64570.96606246048</v>
      </c>
      <c r="K175" s="54">
        <f>+SUMPRODUCT(K176:K177,'III. Aportantes'!K176:K177)/'III. Aportantes'!K175</f>
        <v>140154.41819659408</v>
      </c>
      <c r="L175" s="41">
        <f>+SUMPRODUCT(L176:L177,'III. Aportantes'!L176:L177)/'III. Aportantes'!L175</f>
        <v>409283.40093344159</v>
      </c>
      <c r="M175" s="41">
        <f>+SUMPRODUCT(M176:M177,'III. Aportantes'!M176:M177)/'III. Aportantes'!M175</f>
        <v>717863.57948579174</v>
      </c>
      <c r="N175" s="78">
        <f>+SUMPRODUCT(N176:N177,'III. Aportantes'!N176:N177)/'III. Aportantes'!N175</f>
        <v>574545.55346153851</v>
      </c>
      <c r="O175" s="111">
        <f>+SUMPRODUCT(O176:O177,'III. Aportantes'!O176:O177)/'III. Aportantes'!O175</f>
        <v>698323.84048076917</v>
      </c>
      <c r="P175" s="111">
        <f>+SUMPRODUCT(P176:P177,'III. Aportantes'!P176:P177)/'III. Aportantes'!P175</f>
        <v>721754.51613207546</v>
      </c>
      <c r="Q175" s="111">
        <f>+SUMPRODUCT(Q176:Q177,'III. Aportantes'!Q176:Q177)/'III. Aportantes'!Q175</f>
        <v>717278.66386792471</v>
      </c>
      <c r="R175" s="111">
        <f>+SUMPRODUCT(R176:R177,'III. Aportantes'!R176:R177)/'III. Aportantes'!R175</f>
        <v>737611.5581904765</v>
      </c>
      <c r="S175" s="111">
        <f>+SUMPRODUCT(S176:S177,'III. Aportantes'!S176:S177)/'III. Aportantes'!S175</f>
        <v>738456.44278846169</v>
      </c>
      <c r="T175" s="111">
        <f>+SUMPRODUCT(T176:T177,'III. Aportantes'!T176:T177)/'III. Aportantes'!T175</f>
        <v>830332.4320909091</v>
      </c>
    </row>
    <row r="176" spans="2:20" x14ac:dyDescent="0.3">
      <c r="B176" s="3" t="s">
        <v>322</v>
      </c>
      <c r="C176" s="21">
        <v>10904.967230161144</v>
      </c>
      <c r="D176" s="21">
        <v>13914.211259661834</v>
      </c>
      <c r="E176" s="21">
        <v>16636.331835837049</v>
      </c>
      <c r="F176" s="21">
        <v>23087.86392259003</v>
      </c>
      <c r="G176" s="21">
        <v>29152.141412121211</v>
      </c>
      <c r="H176" s="43">
        <v>36302.487756862734</v>
      </c>
      <c r="I176" s="43">
        <v>57456.291546260683</v>
      </c>
      <c r="J176" s="43">
        <v>91533.442260897442</v>
      </c>
      <c r="K176" s="43">
        <v>159985.8054574515</v>
      </c>
      <c r="L176" s="21">
        <v>350318.35130699084</v>
      </c>
      <c r="M176" s="65">
        <v>639646.58663101611</v>
      </c>
      <c r="N176" s="64">
        <v>531760.38703703706</v>
      </c>
      <c r="O176" s="21">
        <v>538018.66518518527</v>
      </c>
      <c r="P176" s="21">
        <v>630482.62749999983</v>
      </c>
      <c r="Q176" s="21">
        <v>622546.04185185186</v>
      </c>
      <c r="R176" s="21">
        <v>698642.3426923079</v>
      </c>
      <c r="S176" s="21">
        <v>732748.4542307693</v>
      </c>
      <c r="T176" s="21">
        <v>732748.4565384615</v>
      </c>
    </row>
    <row r="177" spans="2:20" x14ac:dyDescent="0.3">
      <c r="B177" s="5" t="s">
        <v>323</v>
      </c>
      <c r="C177" s="22">
        <v>8610.0468256730255</v>
      </c>
      <c r="D177" s="22">
        <v>11485.558706742057</v>
      </c>
      <c r="E177" s="22">
        <v>14418.027290630393</v>
      </c>
      <c r="F177" s="22">
        <v>16767.962799740777</v>
      </c>
      <c r="G177" s="22">
        <v>20347.827746856456</v>
      </c>
      <c r="H177" s="55">
        <v>25047.413524048734</v>
      </c>
      <c r="I177" s="55">
        <v>33389.40750029379</v>
      </c>
      <c r="J177" s="55">
        <v>54678.483475765439</v>
      </c>
      <c r="K177" s="55">
        <v>132717.64797377255</v>
      </c>
      <c r="L177" s="22">
        <v>430766.7911074197</v>
      </c>
      <c r="M177" s="65">
        <v>744361.00278985524</v>
      </c>
      <c r="N177" s="71">
        <v>589548.14428571425</v>
      </c>
      <c r="O177" s="21">
        <v>754534.74610389594</v>
      </c>
      <c r="P177" s="21">
        <v>754518.78384615388</v>
      </c>
      <c r="Q177" s="21">
        <v>749655.63594936731</v>
      </c>
      <c r="R177" s="21">
        <v>750436.86962025345</v>
      </c>
      <c r="S177" s="21">
        <v>740359.10564102582</v>
      </c>
      <c r="T177" s="21">
        <v>860536.99595238105</v>
      </c>
    </row>
    <row r="178" spans="2:20" x14ac:dyDescent="0.3">
      <c r="B178" s="27" t="s">
        <v>195</v>
      </c>
      <c r="C178" s="41">
        <f>+SUMPRODUCT(C179:C195,'III. Aportantes'!C179:C195)/'III. Aportantes'!C178</f>
        <v>10238.963932912948</v>
      </c>
      <c r="D178" s="41">
        <f>+SUMPRODUCT(D179:D195,'III. Aportantes'!D179:D195)/'III. Aportantes'!D178</f>
        <v>13755.78099247407</v>
      </c>
      <c r="E178" s="41">
        <f>+SUMPRODUCT(E179:E195,'III. Aportantes'!E179:E195)/'III. Aportantes'!E178</f>
        <v>18787.299823898673</v>
      </c>
      <c r="F178" s="41">
        <f>+SUMPRODUCT(F179:F195,'III. Aportantes'!F179:F195)/'III. Aportantes'!F178</f>
        <v>23616.656989045339</v>
      </c>
      <c r="G178" s="41">
        <f>+SUMPRODUCT(G179:G195,'III. Aportantes'!G179:G195)/'III. Aportantes'!G178</f>
        <v>32489.036742022985</v>
      </c>
      <c r="H178" s="54">
        <f>+SUMPRODUCT(H179:H195,'III. Aportantes'!H179:H195)/'III. Aportantes'!H178</f>
        <v>42508.749954472041</v>
      </c>
      <c r="I178" s="54">
        <f>+SUMPRODUCT(I179:I195,'III. Aportantes'!I179:I195)/'III. Aportantes'!I178</f>
        <v>59994.480858287563</v>
      </c>
      <c r="J178" s="54">
        <f>+SUMPRODUCT(J179:J195,'III. Aportantes'!J179:J195)/'III. Aportantes'!J178</f>
        <v>100914.33183422721</v>
      </c>
      <c r="K178" s="54">
        <f>+SUMPRODUCT(K179:K195,'III. Aportantes'!K179:K195)/'III. Aportantes'!K178</f>
        <v>220724.72365808213</v>
      </c>
      <c r="L178" s="41">
        <f>+SUMPRODUCT(L179:L195,'III. Aportantes'!L179:L195)/'III. Aportantes'!L178</f>
        <v>650560.61843864538</v>
      </c>
      <c r="M178" s="41">
        <f>+SUMPRODUCT(M179:M195,'III. Aportantes'!M179:M195)/'III. Aportantes'!M178</f>
        <v>1099024.8207287181</v>
      </c>
      <c r="N178" s="78">
        <f>+SUMPRODUCT(N179:N195,'III. Aportantes'!N179:N195)/'III. Aportantes'!N178</f>
        <v>966296.86174013943</v>
      </c>
      <c r="O178" s="111">
        <f>+SUMPRODUCT(O179:O195,'III. Aportantes'!O179:O195)/'III. Aportantes'!O178</f>
        <v>1012741.3027131784</v>
      </c>
      <c r="P178" s="111">
        <f>+SUMPRODUCT(P179:P195,'III. Aportantes'!P179:P195)/'III. Aportantes'!P178</f>
        <v>1061037.4054114905</v>
      </c>
      <c r="Q178" s="111">
        <f>+SUMPRODUCT(Q179:Q195,'III. Aportantes'!Q179:Q195)/'III. Aportantes'!Q178</f>
        <v>1123885.3713235294</v>
      </c>
      <c r="R178" s="111">
        <f>+SUMPRODUCT(R179:R195,'III. Aportantes'!R179:R195)/'III. Aportantes'!R178</f>
        <v>1149523.7925362873</v>
      </c>
      <c r="S178" s="111">
        <f>+SUMPRODUCT(S179:S195,'III. Aportantes'!S179:S195)/'III. Aportantes'!S178</f>
        <v>1174465.5823443509</v>
      </c>
      <c r="T178" s="111">
        <f>+SUMPRODUCT(T179:T195,'III. Aportantes'!T179:T195)/'III. Aportantes'!T178</f>
        <v>1204538.3439485976</v>
      </c>
    </row>
    <row r="179" spans="2:20" x14ac:dyDescent="0.3">
      <c r="B179" s="3" t="s">
        <v>324</v>
      </c>
      <c r="C179" s="21">
        <v>6381.0350756349908</v>
      </c>
      <c r="D179" s="21">
        <v>9536.9571774278484</v>
      </c>
      <c r="E179" s="21">
        <v>12069.020113860803</v>
      </c>
      <c r="F179" s="21">
        <v>14939.319175571562</v>
      </c>
      <c r="G179" s="21">
        <v>20768.005959124592</v>
      </c>
      <c r="H179" s="43">
        <v>26725.576336957511</v>
      </c>
      <c r="I179" s="43">
        <v>39952.808863654594</v>
      </c>
      <c r="J179" s="43">
        <v>68139.103952876249</v>
      </c>
      <c r="K179" s="43">
        <v>146882.70811779526</v>
      </c>
      <c r="L179" s="21">
        <v>480953.29969696974</v>
      </c>
      <c r="M179" s="65">
        <v>847038.77995975863</v>
      </c>
      <c r="N179" s="64">
        <v>823185.78722222231</v>
      </c>
      <c r="O179" s="21">
        <v>801944.88585714309</v>
      </c>
      <c r="P179" s="21">
        <v>798928.06450704217</v>
      </c>
      <c r="Q179" s="21">
        <v>872742.4609859155</v>
      </c>
      <c r="R179" s="21">
        <v>876989.8074647889</v>
      </c>
      <c r="S179" s="21">
        <v>880331.59859154932</v>
      </c>
      <c r="T179" s="21">
        <v>874849.68746478856</v>
      </c>
    </row>
    <row r="180" spans="2:20" x14ac:dyDescent="0.3">
      <c r="B180" s="3" t="s">
        <v>611</v>
      </c>
      <c r="C180" s="21">
        <v>15415.417223748473</v>
      </c>
      <c r="D180" s="21">
        <v>21013.45813186813</v>
      </c>
      <c r="E180" s="21">
        <v>25717.007233516484</v>
      </c>
      <c r="F180" s="21">
        <v>31177.93302083333</v>
      </c>
      <c r="G180" s="21">
        <v>41828.8854495614</v>
      </c>
      <c r="H180" s="43">
        <v>49818.416785533911</v>
      </c>
      <c r="I180" s="43">
        <v>65185.806287878782</v>
      </c>
      <c r="J180" s="43">
        <v>112851.02684163059</v>
      </c>
      <c r="K180" s="43">
        <v>227802.78883207077</v>
      </c>
      <c r="L180" s="21">
        <v>627391.69960317446</v>
      </c>
      <c r="M180" s="65">
        <v>989733.24984848476</v>
      </c>
      <c r="N180" s="64">
        <v>836120.84052631573</v>
      </c>
      <c r="O180" s="21">
        <v>927826.22157894727</v>
      </c>
      <c r="P180" s="21">
        <v>928260.57157894759</v>
      </c>
      <c r="Q180" s="21">
        <v>1017603.1726315789</v>
      </c>
      <c r="R180" s="21">
        <v>1083206.4363157896</v>
      </c>
      <c r="S180" s="21">
        <v>1085195.8773684211</v>
      </c>
      <c r="T180" s="21">
        <v>1053263.3166666664</v>
      </c>
    </row>
    <row r="181" spans="2:20" x14ac:dyDescent="0.3">
      <c r="B181" s="3" t="s">
        <v>612</v>
      </c>
      <c r="C181" s="21">
        <v>9855.5405416666672</v>
      </c>
      <c r="D181" s="21">
        <v>14066.499213769346</v>
      </c>
      <c r="E181" s="21">
        <v>20001.023796003516</v>
      </c>
      <c r="F181" s="21">
        <v>26556.155034565581</v>
      </c>
      <c r="G181" s="21">
        <v>34258.114487242412</v>
      </c>
      <c r="H181" s="43">
        <v>41133.982208333335</v>
      </c>
      <c r="I181" s="43">
        <v>60470.914758771927</v>
      </c>
      <c r="J181" s="43">
        <v>95334.731730263156</v>
      </c>
      <c r="K181" s="43">
        <v>223531.48687951497</v>
      </c>
      <c r="L181" s="21">
        <v>773710.25866666669</v>
      </c>
      <c r="M181" s="65">
        <v>1011545.0782706767</v>
      </c>
      <c r="N181" s="64">
        <v>1087527.4414285715</v>
      </c>
      <c r="O181" s="21">
        <v>1078729.9414285715</v>
      </c>
      <c r="P181" s="21">
        <v>1241776.8306666669</v>
      </c>
      <c r="Q181" s="21">
        <v>1278205.3040000002</v>
      </c>
      <c r="R181" s="21">
        <v>872619.9023999999</v>
      </c>
      <c r="S181" s="21">
        <v>858316.6176</v>
      </c>
      <c r="T181" s="21">
        <v>925389.88119999983</v>
      </c>
    </row>
    <row r="182" spans="2:20" x14ac:dyDescent="0.3">
      <c r="B182" s="3" t="s">
        <v>613</v>
      </c>
      <c r="C182" s="21">
        <v>13004.226459401711</v>
      </c>
      <c r="D182" s="21">
        <v>18230.878116338539</v>
      </c>
      <c r="E182" s="21">
        <v>22341.223276792418</v>
      </c>
      <c r="F182" s="21">
        <v>26584.161881008109</v>
      </c>
      <c r="G182" s="21">
        <v>34674.81050427958</v>
      </c>
      <c r="H182" s="43">
        <v>43341.931782051273</v>
      </c>
      <c r="I182" s="43">
        <v>59695.211692020966</v>
      </c>
      <c r="J182" s="43">
        <v>91948.812744724797</v>
      </c>
      <c r="K182" s="43">
        <v>168492.07141198337</v>
      </c>
      <c r="L182" s="21">
        <v>504750.35349397588</v>
      </c>
      <c r="M182" s="65">
        <v>774619.47378299106</v>
      </c>
      <c r="N182" s="64">
        <v>671494.33673469396</v>
      </c>
      <c r="O182" s="21">
        <v>713006.59367346938</v>
      </c>
      <c r="P182" s="21">
        <v>725018.81416666659</v>
      </c>
      <c r="Q182" s="21">
        <v>802430.96166666667</v>
      </c>
      <c r="R182" s="21">
        <v>819638.03142857144</v>
      </c>
      <c r="S182" s="21">
        <v>826200.16816326522</v>
      </c>
      <c r="T182" s="21">
        <v>864102.7336734694</v>
      </c>
    </row>
    <row r="183" spans="2:20" x14ac:dyDescent="0.3">
      <c r="B183" s="3" t="s">
        <v>325</v>
      </c>
      <c r="C183" s="21">
        <v>3885.3783197655744</v>
      </c>
      <c r="D183" s="21">
        <v>5469.6757089792736</v>
      </c>
      <c r="E183" s="21">
        <v>11764.725276674862</v>
      </c>
      <c r="F183" s="21">
        <v>15482.381072106908</v>
      </c>
      <c r="G183" s="21">
        <v>22016.840822310409</v>
      </c>
      <c r="H183" s="43">
        <v>32156.366622574951</v>
      </c>
      <c r="I183" s="43">
        <v>45963.743348765442</v>
      </c>
      <c r="J183" s="43">
        <v>76844.06733465608</v>
      </c>
      <c r="K183" s="43">
        <v>165566.85928927202</v>
      </c>
      <c r="L183" s="21">
        <v>406994.3807022472</v>
      </c>
      <c r="M183" s="65">
        <v>684680.53955665021</v>
      </c>
      <c r="N183" s="64">
        <v>610844.30586206901</v>
      </c>
      <c r="O183" s="21">
        <v>610844.30586206901</v>
      </c>
      <c r="P183" s="21">
        <v>610844.30586206901</v>
      </c>
      <c r="Q183" s="21">
        <v>718985.93551724148</v>
      </c>
      <c r="R183" s="21">
        <v>718985.93551724148</v>
      </c>
      <c r="S183" s="21">
        <v>718985.93551724148</v>
      </c>
      <c r="T183" s="21">
        <v>803273.05275862059</v>
      </c>
    </row>
    <row r="184" spans="2:20" x14ac:dyDescent="0.3">
      <c r="B184" s="3" t="s">
        <v>614</v>
      </c>
      <c r="C184" s="21">
        <v>9923.3994672735262</v>
      </c>
      <c r="D184" s="21">
        <v>13600.374788212588</v>
      </c>
      <c r="E184" s="21">
        <v>17352.716120689653</v>
      </c>
      <c r="F184" s="21">
        <v>21651.957520031319</v>
      </c>
      <c r="G184" s="21">
        <v>30535.19954719664</v>
      </c>
      <c r="H184" s="43">
        <v>38154.259864319705</v>
      </c>
      <c r="I184" s="43">
        <v>57514.008402435691</v>
      </c>
      <c r="J184" s="43">
        <v>93570.024328788495</v>
      </c>
      <c r="K184" s="43">
        <v>189455.94078086421</v>
      </c>
      <c r="L184" s="21">
        <v>602027.919228188</v>
      </c>
      <c r="M184" s="65">
        <v>997688.05773006147</v>
      </c>
      <c r="N184" s="64">
        <v>780264.05666666676</v>
      </c>
      <c r="O184" s="21">
        <v>799355.36499999987</v>
      </c>
      <c r="P184" s="21">
        <v>1005190.0695652175</v>
      </c>
      <c r="Q184" s="21">
        <v>1086844.8430434784</v>
      </c>
      <c r="R184" s="21">
        <v>1099155.8513043479</v>
      </c>
      <c r="S184" s="21">
        <v>1099155.8513043479</v>
      </c>
      <c r="T184" s="21">
        <v>1131926.7452173918</v>
      </c>
    </row>
    <row r="185" spans="2:20" x14ac:dyDescent="0.3">
      <c r="B185" s="3" t="s">
        <v>326</v>
      </c>
      <c r="C185" s="21">
        <v>8003.1380295830322</v>
      </c>
      <c r="D185" s="21">
        <v>10546.480106658835</v>
      </c>
      <c r="E185" s="21">
        <v>14898.835806721874</v>
      </c>
      <c r="F185" s="21">
        <v>19084.675502731912</v>
      </c>
      <c r="G185" s="21">
        <v>25636.723364022535</v>
      </c>
      <c r="H185" s="43">
        <v>35424.846811104369</v>
      </c>
      <c r="I185" s="43">
        <v>52505.651192646277</v>
      </c>
      <c r="J185" s="43">
        <v>77379.841643744498</v>
      </c>
      <c r="K185" s="43">
        <v>156622.49652072022</v>
      </c>
      <c r="L185" s="21">
        <v>436460.45895274589</v>
      </c>
      <c r="M185" s="65">
        <v>943091.19106359605</v>
      </c>
      <c r="N185" s="64">
        <v>831690.09389313019</v>
      </c>
      <c r="O185" s="21">
        <v>925024.15159090841</v>
      </c>
      <c r="P185" s="21">
        <v>954538.81534351106</v>
      </c>
      <c r="Q185" s="21">
        <v>959734.08823076857</v>
      </c>
      <c r="R185" s="21">
        <v>959822.11515384563</v>
      </c>
      <c r="S185" s="21">
        <v>980731.84441860567</v>
      </c>
      <c r="T185" s="21">
        <v>991808.34697674355</v>
      </c>
    </row>
    <row r="186" spans="2:20" x14ac:dyDescent="0.3">
      <c r="B186" s="3" t="s">
        <v>327</v>
      </c>
      <c r="C186" s="21">
        <v>7049.4616680782246</v>
      </c>
      <c r="D186" s="21">
        <v>8851.833875957027</v>
      </c>
      <c r="E186" s="21">
        <v>14086.536581585851</v>
      </c>
      <c r="F186" s="21">
        <v>16785.484992521368</v>
      </c>
      <c r="G186" s="21">
        <v>22341.991564840417</v>
      </c>
      <c r="H186" s="43">
        <v>29536.82656358281</v>
      </c>
      <c r="I186" s="43">
        <v>40743.299659381184</v>
      </c>
      <c r="J186" s="43">
        <v>67810.937217086845</v>
      </c>
      <c r="K186" s="43">
        <v>154258.32485280195</v>
      </c>
      <c r="L186" s="21">
        <v>438798.27568965522</v>
      </c>
      <c r="M186" s="65">
        <v>787789.13832599123</v>
      </c>
      <c r="N186" s="64">
        <v>539000.04121212137</v>
      </c>
      <c r="O186" s="21">
        <v>721890.00424242427</v>
      </c>
      <c r="P186" s="21">
        <v>836220.64575757599</v>
      </c>
      <c r="Q186" s="21">
        <v>851147.04718750005</v>
      </c>
      <c r="R186" s="21">
        <v>859685.44718749996</v>
      </c>
      <c r="S186" s="21">
        <v>852643.94468749978</v>
      </c>
      <c r="T186" s="21">
        <v>862257.36062500009</v>
      </c>
    </row>
    <row r="187" spans="2:20" x14ac:dyDescent="0.3">
      <c r="B187" s="3" t="s">
        <v>328</v>
      </c>
      <c r="C187" s="21">
        <v>9923.9943254179252</v>
      </c>
      <c r="D187" s="21">
        <v>13250.33637772259</v>
      </c>
      <c r="E187" s="21">
        <v>18182.003551425147</v>
      </c>
      <c r="F187" s="21">
        <v>23384.009794148424</v>
      </c>
      <c r="G187" s="21">
        <v>31699.082054306044</v>
      </c>
      <c r="H187" s="43">
        <v>43980.635910500387</v>
      </c>
      <c r="I187" s="43">
        <v>67424.080928692027</v>
      </c>
      <c r="J187" s="43">
        <v>116205.89736694527</v>
      </c>
      <c r="K187" s="43">
        <v>276138.33641527494</v>
      </c>
      <c r="L187" s="21">
        <v>889951.92744262307</v>
      </c>
      <c r="M187" s="65">
        <v>1615884.5457450978</v>
      </c>
      <c r="N187" s="64">
        <v>1316565.7973972606</v>
      </c>
      <c r="O187" s="21">
        <v>1515068.3555405403</v>
      </c>
      <c r="P187" s="21">
        <v>1531709.0376712324</v>
      </c>
      <c r="Q187" s="21">
        <v>1677893.240273972</v>
      </c>
      <c r="R187" s="21">
        <v>1699181.7572602734</v>
      </c>
      <c r="S187" s="21">
        <v>1791749.606438356</v>
      </c>
      <c r="T187" s="21">
        <v>1785039.4502816899</v>
      </c>
    </row>
    <row r="188" spans="2:20" x14ac:dyDescent="0.3">
      <c r="B188" s="3" t="s">
        <v>615</v>
      </c>
      <c r="C188" s="21">
        <v>9934.9392967372132</v>
      </c>
      <c r="D188" s="21">
        <v>14195.696910016413</v>
      </c>
      <c r="E188" s="21">
        <v>16420.301161120537</v>
      </c>
      <c r="F188" s="21">
        <v>20354.946927083332</v>
      </c>
      <c r="G188" s="21">
        <v>30272.251067708334</v>
      </c>
      <c r="H188" s="43">
        <v>36033.428671875001</v>
      </c>
      <c r="I188" s="43">
        <v>48900.328242194802</v>
      </c>
      <c r="J188" s="43">
        <v>88574.258192123438</v>
      </c>
      <c r="K188" s="43">
        <v>189731.07656837054</v>
      </c>
      <c r="L188" s="21">
        <v>514924.49516883114</v>
      </c>
      <c r="M188" s="65">
        <v>784351.7821962618</v>
      </c>
      <c r="N188" s="64">
        <v>705295.15375000006</v>
      </c>
      <c r="O188" s="21">
        <v>717453.84843749984</v>
      </c>
      <c r="P188" s="21">
        <v>771266.45031249989</v>
      </c>
      <c r="Q188" s="21">
        <v>794471.75580645166</v>
      </c>
      <c r="R188" s="21">
        <v>816629.27666666661</v>
      </c>
      <c r="S188" s="21">
        <v>815822.93413793109</v>
      </c>
      <c r="T188" s="21">
        <v>887729.25321428594</v>
      </c>
    </row>
    <row r="189" spans="2:20" x14ac:dyDescent="0.3">
      <c r="B189" s="3" t="s">
        <v>616</v>
      </c>
      <c r="C189" s="21">
        <v>9715.0486972245762</v>
      </c>
      <c r="D189" s="21">
        <v>13297.855507868089</v>
      </c>
      <c r="E189" s="21">
        <v>17424.840414332855</v>
      </c>
      <c r="F189" s="21">
        <v>22501.464439047017</v>
      </c>
      <c r="G189" s="21">
        <v>30824.750471264368</v>
      </c>
      <c r="H189" s="43">
        <v>42286.411336206897</v>
      </c>
      <c r="I189" s="43">
        <v>59582.689846059096</v>
      </c>
      <c r="J189" s="43">
        <v>99495.136838054183</v>
      </c>
      <c r="K189" s="43">
        <v>233619.89740353031</v>
      </c>
      <c r="L189" s="21">
        <v>693554.19804347842</v>
      </c>
      <c r="M189" s="65">
        <v>1030183.7042857143</v>
      </c>
      <c r="N189" s="64">
        <v>969007.17185185186</v>
      </c>
      <c r="O189" s="21">
        <v>969007.17185185186</v>
      </c>
      <c r="P189" s="21">
        <v>969007.17185185186</v>
      </c>
      <c r="Q189" s="21">
        <v>1059583.3630769234</v>
      </c>
      <c r="R189" s="21">
        <v>1086062.4776000001</v>
      </c>
      <c r="S189" s="21">
        <v>1086062.4776000001</v>
      </c>
      <c r="T189" s="21">
        <v>1086062.4776000001</v>
      </c>
    </row>
    <row r="190" spans="2:20" x14ac:dyDescent="0.3">
      <c r="B190" s="3" t="s">
        <v>329</v>
      </c>
      <c r="C190" s="21">
        <v>12805.783483301981</v>
      </c>
      <c r="D190" s="21">
        <v>17290.190525451952</v>
      </c>
      <c r="E190" s="21">
        <v>22743.189147320711</v>
      </c>
      <c r="F190" s="21">
        <v>29005.460876690177</v>
      </c>
      <c r="G190" s="21">
        <v>43984.488955758286</v>
      </c>
      <c r="H190" s="43">
        <v>59880.216155408656</v>
      </c>
      <c r="I190" s="43">
        <v>83210.131331223398</v>
      </c>
      <c r="J190" s="43">
        <v>120432.71540561986</v>
      </c>
      <c r="K190" s="43">
        <v>279495.21735166648</v>
      </c>
      <c r="L190" s="21">
        <v>833665.54458121839</v>
      </c>
      <c r="M190" s="65">
        <v>1353907.3138122826</v>
      </c>
      <c r="N190" s="64">
        <v>1266298.1439199999</v>
      </c>
      <c r="O190" s="21">
        <v>1249614.7574400003</v>
      </c>
      <c r="P190" s="21">
        <v>1246219.0699999998</v>
      </c>
      <c r="Q190" s="21">
        <v>1333375.6645528455</v>
      </c>
      <c r="R190" s="21">
        <v>1399204.3787804875</v>
      </c>
      <c r="S190" s="21">
        <v>1471663.3884297521</v>
      </c>
      <c r="T190" s="21">
        <v>1522755.6749999993</v>
      </c>
    </row>
    <row r="191" spans="2:20" x14ac:dyDescent="0.3">
      <c r="B191" s="3" t="s">
        <v>330</v>
      </c>
      <c r="C191" s="21">
        <v>10601.240423468082</v>
      </c>
      <c r="D191" s="21">
        <v>13756.534696732173</v>
      </c>
      <c r="E191" s="21">
        <v>18084.49513383774</v>
      </c>
      <c r="F191" s="21">
        <v>24137.14959004214</v>
      </c>
      <c r="G191" s="21">
        <v>33155.474046602722</v>
      </c>
      <c r="H191" s="43">
        <v>34093.640346795233</v>
      </c>
      <c r="I191" s="43">
        <v>42649.203832411404</v>
      </c>
      <c r="J191" s="43">
        <v>80254.7051764192</v>
      </c>
      <c r="K191" s="43">
        <v>174228.22411431427</v>
      </c>
      <c r="L191" s="21">
        <v>571706.93817898841</v>
      </c>
      <c r="M191" s="65">
        <v>1013775.3383136094</v>
      </c>
      <c r="N191" s="64">
        <v>856854.44102040841</v>
      </c>
      <c r="O191" s="21">
        <v>898610.39604166651</v>
      </c>
      <c r="P191" s="21">
        <v>943839.06031249999</v>
      </c>
      <c r="Q191" s="21">
        <v>1038135.2959183671</v>
      </c>
      <c r="R191" s="21">
        <v>1109069.6436082472</v>
      </c>
      <c r="S191" s="21">
        <v>1112766.8161458331</v>
      </c>
      <c r="T191" s="21">
        <v>1140238.0725263159</v>
      </c>
    </row>
    <row r="192" spans="2:20" x14ac:dyDescent="0.3">
      <c r="B192" s="3" t="s">
        <v>331</v>
      </c>
      <c r="C192" s="21">
        <v>13267.97283830444</v>
      </c>
      <c r="D192" s="21">
        <v>17058.887624832281</v>
      </c>
      <c r="E192" s="21">
        <v>20272.87557307829</v>
      </c>
      <c r="F192" s="21">
        <v>24266.393978942549</v>
      </c>
      <c r="G192" s="21">
        <v>34032.322429178108</v>
      </c>
      <c r="H192" s="43">
        <v>49540.957906316318</v>
      </c>
      <c r="I192" s="43">
        <v>74188.420200795503</v>
      </c>
      <c r="J192" s="43">
        <v>129349.64734143077</v>
      </c>
      <c r="K192" s="43">
        <v>255409.93377968683</v>
      </c>
      <c r="L192" s="21">
        <v>815460.71166240412</v>
      </c>
      <c r="M192" s="65">
        <v>1398182.307748538</v>
      </c>
      <c r="N192" s="64">
        <v>1312359.266631579</v>
      </c>
      <c r="O192" s="21">
        <v>1341505.4631914895</v>
      </c>
      <c r="P192" s="21">
        <v>1394472.0361702126</v>
      </c>
      <c r="Q192" s="21">
        <v>1429994.8395744683</v>
      </c>
      <c r="R192" s="21">
        <v>1405908.0348039211</v>
      </c>
      <c r="S192" s="21">
        <v>1427674.5911650481</v>
      </c>
      <c r="T192" s="21">
        <v>1466941.8222549015</v>
      </c>
    </row>
    <row r="193" spans="2:20" x14ac:dyDescent="0.3">
      <c r="B193" s="3" t="s">
        <v>332</v>
      </c>
      <c r="C193" s="21">
        <v>12637.007548518523</v>
      </c>
      <c r="D193" s="21">
        <v>16717.894764573513</v>
      </c>
      <c r="E193" s="21">
        <v>23035.343878796004</v>
      </c>
      <c r="F193" s="21">
        <v>26971.527520987995</v>
      </c>
      <c r="G193" s="21">
        <v>33204.502968453722</v>
      </c>
      <c r="H193" s="43">
        <v>55000.9998459692</v>
      </c>
      <c r="I193" s="43">
        <v>74957.459023328804</v>
      </c>
      <c r="J193" s="43">
        <v>117851.30555364565</v>
      </c>
      <c r="K193" s="43">
        <v>257527.83105071509</v>
      </c>
      <c r="L193" s="21">
        <v>743471.38602496719</v>
      </c>
      <c r="M193" s="65">
        <v>1215299.8348421054</v>
      </c>
      <c r="N193" s="64">
        <v>1056859.4973015874</v>
      </c>
      <c r="O193" s="21">
        <v>1063597.5576377956</v>
      </c>
      <c r="P193" s="21">
        <v>1170100.4731496067</v>
      </c>
      <c r="Q193" s="21">
        <v>1228034.4516666669</v>
      </c>
      <c r="R193" s="21">
        <v>1274841.6083773596</v>
      </c>
      <c r="S193" s="21">
        <v>1322364.3509848493</v>
      </c>
      <c r="T193" s="21">
        <v>1384087.2961507922</v>
      </c>
    </row>
    <row r="194" spans="2:20" x14ac:dyDescent="0.3">
      <c r="B194" s="3" t="s">
        <v>617</v>
      </c>
      <c r="C194" s="21">
        <v>7046.1074485252675</v>
      </c>
      <c r="D194" s="21">
        <v>9166.7171189617311</v>
      </c>
      <c r="E194" s="21">
        <v>13616.645359033044</v>
      </c>
      <c r="F194" s="21">
        <v>17830.129245989625</v>
      </c>
      <c r="G194" s="21">
        <v>23076.709843170363</v>
      </c>
      <c r="H194" s="43">
        <v>22943.62544583379</v>
      </c>
      <c r="I194" s="43">
        <v>41924.591046908383</v>
      </c>
      <c r="J194" s="43">
        <v>80081.578798730086</v>
      </c>
      <c r="K194" s="43">
        <v>153449.48437749801</v>
      </c>
      <c r="L194" s="21">
        <v>401543.094632653</v>
      </c>
      <c r="M194" s="65">
        <v>676854.96600000001</v>
      </c>
      <c r="N194" s="64">
        <v>603687.43027027021</v>
      </c>
      <c r="O194" s="21">
        <v>646300.9632432434</v>
      </c>
      <c r="P194" s="21">
        <v>661221.89694444439</v>
      </c>
      <c r="Q194" s="21">
        <v>731247.69857142854</v>
      </c>
      <c r="R194" s="21">
        <v>775077.42742857139</v>
      </c>
      <c r="S194" s="21">
        <v>652998.35771428572</v>
      </c>
      <c r="T194" s="21">
        <v>673824.59199999995</v>
      </c>
    </row>
    <row r="195" spans="2:20" x14ac:dyDescent="0.3">
      <c r="B195" s="5" t="s">
        <v>333</v>
      </c>
      <c r="C195" s="22">
        <v>10175.090724132808</v>
      </c>
      <c r="D195" s="22">
        <v>14280.276821009364</v>
      </c>
      <c r="E195" s="22">
        <v>18912.28351029821</v>
      </c>
      <c r="F195" s="22">
        <v>25707.052334547247</v>
      </c>
      <c r="G195" s="22">
        <v>38461.73316314799</v>
      </c>
      <c r="H195" s="55">
        <v>47782.620510200526</v>
      </c>
      <c r="I195" s="55">
        <v>68086.490998171997</v>
      </c>
      <c r="J195" s="55">
        <v>112169.45565867769</v>
      </c>
      <c r="K195" s="55">
        <v>254011.10660907763</v>
      </c>
      <c r="L195" s="22">
        <v>651922.07965986396</v>
      </c>
      <c r="M195" s="65">
        <v>1036092.3184584981</v>
      </c>
      <c r="N195" s="71">
        <v>888077.77846994542</v>
      </c>
      <c r="O195" s="21">
        <v>972009.27961326006</v>
      </c>
      <c r="P195" s="21">
        <v>1010903.5597790055</v>
      </c>
      <c r="Q195" s="21">
        <v>1053038.9765745853</v>
      </c>
      <c r="R195" s="21">
        <v>1092528.9527624317</v>
      </c>
      <c r="S195" s="21">
        <v>1109387.0572471912</v>
      </c>
      <c r="T195" s="21">
        <v>1130070.1892222222</v>
      </c>
    </row>
    <row r="196" spans="2:20" x14ac:dyDescent="0.3">
      <c r="B196" s="27" t="s">
        <v>196</v>
      </c>
      <c r="C196" s="41">
        <f>+SUMPRODUCT(C197:C202,'III. Aportantes'!C197:C202)/'III. Aportantes'!C196</f>
        <v>7058.1730211693048</v>
      </c>
      <c r="D196" s="41">
        <f>+SUMPRODUCT(D197:D202,'III. Aportantes'!D197:D202)/'III. Aportantes'!D196</f>
        <v>9042.9754327506053</v>
      </c>
      <c r="E196" s="41">
        <f>+SUMPRODUCT(E197:E202,'III. Aportantes'!E197:E202)/'III. Aportantes'!E196</f>
        <v>11746.073121936395</v>
      </c>
      <c r="F196" s="41">
        <f>+SUMPRODUCT(F197:F202,'III. Aportantes'!F197:F202)/'III. Aportantes'!F196</f>
        <v>15319.896932756792</v>
      </c>
      <c r="G196" s="41">
        <f>+SUMPRODUCT(G197:G202,'III. Aportantes'!G197:G202)/'III. Aportantes'!G196</f>
        <v>20367.290790083473</v>
      </c>
      <c r="H196" s="54">
        <f>+SUMPRODUCT(H197:H202,'III. Aportantes'!H197:H202)/'III. Aportantes'!H196</f>
        <v>26228.161134897404</v>
      </c>
      <c r="I196" s="54">
        <f>+SUMPRODUCT(I197:I202,'III. Aportantes'!I197:I202)/'III. Aportantes'!I196</f>
        <v>36220.693235677885</v>
      </c>
      <c r="J196" s="54">
        <f>+SUMPRODUCT(J197:J202,'III. Aportantes'!J197:J202)/'III. Aportantes'!J196</f>
        <v>54198.395834543313</v>
      </c>
      <c r="K196" s="54">
        <f>+SUMPRODUCT(K197:K202,'III. Aportantes'!K197:K202)/'III. Aportantes'!K196</f>
        <v>111008.05329210915</v>
      </c>
      <c r="L196" s="41">
        <f>+SUMPRODUCT(L197:L202,'III. Aportantes'!L197:L202)/'III. Aportantes'!L196</f>
        <v>285811.48340434657</v>
      </c>
      <c r="M196" s="41">
        <f>+SUMPRODUCT(M197:M202,'III. Aportantes'!M197:M202)/'III. Aportantes'!M196</f>
        <v>578075.17884068983</v>
      </c>
      <c r="N196" s="78">
        <f>+SUMPRODUCT(N197:N202,'III. Aportantes'!N197:N202)/'III. Aportantes'!N196</f>
        <v>520734.22768835601</v>
      </c>
      <c r="O196" s="111">
        <f>+SUMPRODUCT(O197:O202,'III. Aportantes'!O197:O202)/'III. Aportantes'!O196</f>
        <v>537560.24989637313</v>
      </c>
      <c r="P196" s="111">
        <f>+SUMPRODUCT(P197:P202,'III. Aportantes'!P197:P202)/'III. Aportantes'!P196</f>
        <v>557342.61023214285</v>
      </c>
      <c r="Q196" s="111">
        <f>+SUMPRODUCT(Q197:Q202,'III. Aportantes'!Q197:Q202)/'III. Aportantes'!Q196</f>
        <v>589064.49236983818</v>
      </c>
      <c r="R196" s="111">
        <f>+SUMPRODUCT(R197:R202,'III. Aportantes'!R197:R202)/'III. Aportantes'!R196</f>
        <v>608038.79484684684</v>
      </c>
      <c r="S196" s="111">
        <f>+SUMPRODUCT(S197:S202,'III. Aportantes'!S197:S202)/'III. Aportantes'!S196</f>
        <v>602005.48088447656</v>
      </c>
      <c r="T196" s="111">
        <f>+SUMPRODUCT(T197:T202,'III. Aportantes'!T197:T202)/'III. Aportantes'!T196</f>
        <v>636930.97613019892</v>
      </c>
    </row>
    <row r="197" spans="2:20" x14ac:dyDescent="0.3">
      <c r="B197" s="3" t="s">
        <v>334</v>
      </c>
      <c r="C197" s="21">
        <v>6345.5429262110274</v>
      </c>
      <c r="D197" s="21">
        <v>8289.4345921220829</v>
      </c>
      <c r="E197" s="21">
        <v>10519.46302370077</v>
      </c>
      <c r="F197" s="21">
        <v>12951.366766947927</v>
      </c>
      <c r="G197" s="21">
        <v>16087.370273550741</v>
      </c>
      <c r="H197" s="43">
        <v>17835.743692522334</v>
      </c>
      <c r="I197" s="43">
        <v>24845.806550982539</v>
      </c>
      <c r="J197" s="43">
        <v>35571.40348224662</v>
      </c>
      <c r="K197" s="43">
        <v>89466.655637497141</v>
      </c>
      <c r="L197" s="21">
        <v>165383.17835077594</v>
      </c>
      <c r="M197" s="65">
        <v>382120.04190322576</v>
      </c>
      <c r="N197" s="64">
        <v>389088.09714285692</v>
      </c>
      <c r="O197" s="21">
        <v>389687.58944680856</v>
      </c>
      <c r="P197" s="21">
        <v>352944.33337962959</v>
      </c>
      <c r="Q197" s="21">
        <v>377959.07898148114</v>
      </c>
      <c r="R197" s="21">
        <v>383495.70139534911</v>
      </c>
      <c r="S197" s="21">
        <v>381506.58172093035</v>
      </c>
      <c r="T197" s="21">
        <v>398864.58776744193</v>
      </c>
    </row>
    <row r="198" spans="2:20" x14ac:dyDescent="0.3">
      <c r="B198" s="3" t="s">
        <v>618</v>
      </c>
      <c r="C198" s="21">
        <v>7600.7990375990858</v>
      </c>
      <c r="D198" s="21">
        <v>10534.081341202835</v>
      </c>
      <c r="E198" s="21">
        <v>13950.932723447129</v>
      </c>
      <c r="F198" s="21">
        <v>18740.405184669264</v>
      </c>
      <c r="G198" s="21">
        <v>22840.614198855907</v>
      </c>
      <c r="H198" s="43">
        <v>27240.096713816714</v>
      </c>
      <c r="I198" s="43">
        <v>36945.760597976376</v>
      </c>
      <c r="J198" s="43">
        <v>56421.606103483442</v>
      </c>
      <c r="K198" s="43">
        <v>106681.94121391168</v>
      </c>
      <c r="L198" s="21">
        <v>314427.77488045004</v>
      </c>
      <c r="M198" s="65">
        <v>568480.65725995321</v>
      </c>
      <c r="N198" s="64">
        <v>544190.875</v>
      </c>
      <c r="O198" s="21">
        <v>545325.6665573772</v>
      </c>
      <c r="P198" s="21">
        <v>543866.84934426227</v>
      </c>
      <c r="Q198" s="21">
        <v>546653.16065573762</v>
      </c>
      <c r="R198" s="21">
        <v>547236.28655737685</v>
      </c>
      <c r="S198" s="21">
        <v>549371.68295081961</v>
      </c>
      <c r="T198" s="21">
        <v>700163.1570967742</v>
      </c>
    </row>
    <row r="199" spans="2:20" x14ac:dyDescent="0.3">
      <c r="B199" s="3" t="s">
        <v>519</v>
      </c>
      <c r="C199" s="21">
        <v>9771.570895316805</v>
      </c>
      <c r="D199" s="21">
        <v>8817.9863260316069</v>
      </c>
      <c r="E199" s="21">
        <v>9569.8568636496257</v>
      </c>
      <c r="F199" s="21">
        <v>10634.538083333331</v>
      </c>
      <c r="G199" s="21">
        <v>15072.917487789988</v>
      </c>
      <c r="H199" s="43">
        <v>19817.881726190477</v>
      </c>
      <c r="I199" s="43">
        <v>30768.693642857146</v>
      </c>
      <c r="J199" s="43">
        <v>58462.743621527778</v>
      </c>
      <c r="K199" s="43">
        <v>123468.28807188349</v>
      </c>
      <c r="L199" s="21">
        <v>379637.92093645484</v>
      </c>
      <c r="M199" s="65">
        <v>886540.3155769232</v>
      </c>
      <c r="N199" s="64">
        <v>769118.53125000012</v>
      </c>
      <c r="O199" s="21">
        <v>767760.14869565214</v>
      </c>
      <c r="P199" s="21">
        <v>815731.48434782599</v>
      </c>
      <c r="Q199" s="21">
        <v>1015954.2468181816</v>
      </c>
      <c r="R199" s="21">
        <v>955818.90954545466</v>
      </c>
      <c r="S199" s="21">
        <v>815039.13250000007</v>
      </c>
      <c r="T199" s="21">
        <v>1079152.0377272726</v>
      </c>
    </row>
    <row r="200" spans="2:20" x14ac:dyDescent="0.3">
      <c r="B200" s="3" t="s">
        <v>335</v>
      </c>
      <c r="C200" s="21">
        <v>6640.3596821582905</v>
      </c>
      <c r="D200" s="21">
        <v>7312.9178080629936</v>
      </c>
      <c r="E200" s="21">
        <v>9959.423192823795</v>
      </c>
      <c r="F200" s="21">
        <v>11940.211427808148</v>
      </c>
      <c r="G200" s="21">
        <v>15235.87460704594</v>
      </c>
      <c r="H200" s="43">
        <v>31462.382175706985</v>
      </c>
      <c r="I200" s="43">
        <v>42067.855186815344</v>
      </c>
      <c r="J200" s="43">
        <v>63653.685190651595</v>
      </c>
      <c r="K200" s="43">
        <v>117205.42947270931</v>
      </c>
      <c r="L200" s="21">
        <v>367206.73639639636</v>
      </c>
      <c r="M200" s="65">
        <v>716135.51353535347</v>
      </c>
      <c r="N200" s="64">
        <v>637063.47718309879</v>
      </c>
      <c r="O200" s="21">
        <v>640251.24957746489</v>
      </c>
      <c r="P200" s="21">
        <v>647059.06942857127</v>
      </c>
      <c r="Q200" s="21">
        <v>769785.4754929581</v>
      </c>
      <c r="R200" s="21">
        <v>769032.69999999984</v>
      </c>
      <c r="S200" s="21">
        <v>773484.14309859136</v>
      </c>
      <c r="T200" s="21">
        <v>776144.77314285724</v>
      </c>
    </row>
    <row r="201" spans="2:20" x14ac:dyDescent="0.3">
      <c r="B201" s="3" t="s">
        <v>336</v>
      </c>
      <c r="C201" s="21">
        <v>6514.9244254823616</v>
      </c>
      <c r="D201" s="21">
        <v>8897.8188124674416</v>
      </c>
      <c r="E201" s="21">
        <v>11346.846219706633</v>
      </c>
      <c r="F201" s="21">
        <v>16370.731824265989</v>
      </c>
      <c r="G201" s="21">
        <v>22768.865055061266</v>
      </c>
      <c r="H201" s="43">
        <v>29648.260191914098</v>
      </c>
      <c r="I201" s="43">
        <v>44355.4601103081</v>
      </c>
      <c r="J201" s="43">
        <v>67980.751802224389</v>
      </c>
      <c r="K201" s="43">
        <v>122114.94718641152</v>
      </c>
      <c r="L201" s="21">
        <v>353446.0698381422</v>
      </c>
      <c r="M201" s="65">
        <v>709902.72981435631</v>
      </c>
      <c r="N201" s="64">
        <v>619687.97618644044</v>
      </c>
      <c r="O201" s="21">
        <v>621281.00284482783</v>
      </c>
      <c r="P201" s="21">
        <v>746146.33538461558</v>
      </c>
      <c r="Q201" s="21">
        <v>740264.53862068942</v>
      </c>
      <c r="R201" s="21">
        <v>742985.46956521727</v>
      </c>
      <c r="S201" s="21">
        <v>750106.91140350862</v>
      </c>
      <c r="T201" s="21">
        <v>752538.4245535715</v>
      </c>
    </row>
    <row r="202" spans="2:20" x14ac:dyDescent="0.3">
      <c r="B202" s="5" t="s">
        <v>337</v>
      </c>
      <c r="C202" s="22">
        <v>9723.4723988690967</v>
      </c>
      <c r="D202" s="22">
        <v>12850.945507144514</v>
      </c>
      <c r="E202" s="22">
        <v>17543.689802343284</v>
      </c>
      <c r="F202" s="22">
        <v>25122.521575632501</v>
      </c>
      <c r="G202" s="22">
        <v>35973.804344955446</v>
      </c>
      <c r="H202" s="55">
        <v>48507.690095510196</v>
      </c>
      <c r="I202" s="55">
        <v>61667.616325406831</v>
      </c>
      <c r="J202" s="55">
        <v>88108.659831925819</v>
      </c>
      <c r="K202" s="55">
        <v>161676.22138924105</v>
      </c>
      <c r="L202" s="22">
        <v>415146.45382743364</v>
      </c>
      <c r="M202" s="65">
        <v>745763.38986166019</v>
      </c>
      <c r="N202" s="71">
        <v>575901.87027397251</v>
      </c>
      <c r="O202" s="21">
        <v>701657.76767123304</v>
      </c>
      <c r="P202" s="21">
        <v>703355.17356164381</v>
      </c>
      <c r="Q202" s="21">
        <v>707710.84112676047</v>
      </c>
      <c r="R202" s="21">
        <v>852899.64999999991</v>
      </c>
      <c r="S202" s="21">
        <v>838974.02698630141</v>
      </c>
      <c r="T202" s="21">
        <v>843070.07208333351</v>
      </c>
    </row>
    <row r="203" spans="2:20" x14ac:dyDescent="0.3">
      <c r="B203" s="27" t="s">
        <v>197</v>
      </c>
      <c r="C203" s="41">
        <f>+SUMPRODUCT(C204:C212,'III. Aportantes'!C204:C212)/'III. Aportantes'!C203</f>
        <v>9487.6729817800642</v>
      </c>
      <c r="D203" s="41">
        <f>+SUMPRODUCT(D204:D212,'III. Aportantes'!D204:D212)/'III. Aportantes'!D203</f>
        <v>11977.175237705036</v>
      </c>
      <c r="E203" s="41">
        <f>+SUMPRODUCT(E204:E212,'III. Aportantes'!E204:E212)/'III. Aportantes'!E203</f>
        <v>16450.691574666827</v>
      </c>
      <c r="F203" s="41">
        <f>+SUMPRODUCT(F204:F212,'III. Aportantes'!F204:F212)/'III. Aportantes'!F203</f>
        <v>21866.709159313275</v>
      </c>
      <c r="G203" s="41">
        <f>+SUMPRODUCT(G204:G212,'III. Aportantes'!G204:G212)/'III. Aportantes'!G203</f>
        <v>29516.622273804835</v>
      </c>
      <c r="H203" s="54">
        <f>+SUMPRODUCT(H204:H212,'III. Aportantes'!H204:H212)/'III. Aportantes'!H203</f>
        <v>39127.093549932448</v>
      </c>
      <c r="I203" s="54">
        <f>+SUMPRODUCT(I204:I212,'III. Aportantes'!I204:I212)/'III. Aportantes'!I203</f>
        <v>55772.924966797946</v>
      </c>
      <c r="J203" s="54">
        <f>+SUMPRODUCT(J204:J212,'III. Aportantes'!J204:J212)/'III. Aportantes'!J203</f>
        <v>85831.116093521938</v>
      </c>
      <c r="K203" s="54">
        <f>+SUMPRODUCT(K204:K212,'III. Aportantes'!K204:K212)/'III. Aportantes'!K203</f>
        <v>172883.45376714351</v>
      </c>
      <c r="L203" s="41">
        <f>+SUMPRODUCT(L204:L212,'III. Aportantes'!L204:L212)/'III. Aportantes'!L203</f>
        <v>456972.30668495281</v>
      </c>
      <c r="M203" s="41">
        <f>+SUMPRODUCT(M204:M212,'III. Aportantes'!M204:M212)/'III. Aportantes'!M203</f>
        <v>842005.91188232508</v>
      </c>
      <c r="N203" s="78">
        <f>+SUMPRODUCT(N204:N212,'III. Aportantes'!N204:N212)/'III. Aportantes'!N203</f>
        <v>741781.68287072238</v>
      </c>
      <c r="O203" s="111">
        <f>+SUMPRODUCT(O204:O212,'III. Aportantes'!O204:O212)/'III. Aportantes'!O203</f>
        <v>769699.88980732218</v>
      </c>
      <c r="P203" s="111">
        <f>+SUMPRODUCT(P204:P212,'III. Aportantes'!P204:P212)/'III. Aportantes'!P203</f>
        <v>781181.43055343512</v>
      </c>
      <c r="Q203" s="111">
        <f>+SUMPRODUCT(Q204:Q212,'III. Aportantes'!Q204:Q212)/'III. Aportantes'!Q203</f>
        <v>854566.91381226038</v>
      </c>
      <c r="R203" s="111">
        <f>+SUMPRODUCT(R204:R212,'III. Aportantes'!R204:R212)/'III. Aportantes'!R203</f>
        <v>883043.94353965193</v>
      </c>
      <c r="S203" s="111">
        <f>+SUMPRODUCT(S204:S212,'III. Aportantes'!S204:S212)/'III. Aportantes'!S203</f>
        <v>886066.34865900374</v>
      </c>
      <c r="T203" s="111">
        <f>+SUMPRODUCT(T204:T212,'III. Aportantes'!T204:T212)/'III. Aportantes'!T203</f>
        <v>986335.72925636021</v>
      </c>
    </row>
    <row r="204" spans="2:20" x14ac:dyDescent="0.3">
      <c r="B204" s="3" t="s">
        <v>619</v>
      </c>
      <c r="C204" s="21">
        <v>11130.402443563789</v>
      </c>
      <c r="D204" s="21">
        <v>11555.41434620596</v>
      </c>
      <c r="E204" s="21">
        <v>15977.310555555558</v>
      </c>
      <c r="F204" s="21">
        <v>20532.752976758569</v>
      </c>
      <c r="G204" s="21">
        <v>24590.274258911071</v>
      </c>
      <c r="H204" s="43">
        <v>36497.511293859643</v>
      </c>
      <c r="I204" s="43">
        <v>42638.298941946334</v>
      </c>
      <c r="J204" s="43">
        <v>61002.284489726902</v>
      </c>
      <c r="K204" s="43">
        <v>127261.47424674284</v>
      </c>
      <c r="L204" s="21">
        <v>249480.68919480516</v>
      </c>
      <c r="M204" s="65">
        <v>485760.98098684213</v>
      </c>
      <c r="N204" s="64">
        <v>390183.51171428559</v>
      </c>
      <c r="O204" s="21">
        <v>398159.93546875002</v>
      </c>
      <c r="P204" s="21">
        <v>398159.93546875002</v>
      </c>
      <c r="Q204" s="21">
        <v>471698.87954545446</v>
      </c>
      <c r="R204" s="21">
        <v>525507.76562500023</v>
      </c>
      <c r="S204" s="21">
        <v>579573.4146875001</v>
      </c>
      <c r="T204" s="21">
        <v>646443.25281249976</v>
      </c>
    </row>
    <row r="205" spans="2:20" x14ac:dyDescent="0.3">
      <c r="B205" s="3" t="s">
        <v>525</v>
      </c>
      <c r="C205" s="21">
        <v>6512.7139672944277</v>
      </c>
      <c r="D205" s="21">
        <v>8792.1321013708512</v>
      </c>
      <c r="E205" s="21">
        <v>11629.494207839263</v>
      </c>
      <c r="F205" s="21">
        <v>17679.75886711133</v>
      </c>
      <c r="G205" s="21">
        <v>21601.500472717322</v>
      </c>
      <c r="H205" s="43">
        <v>26630.257586680294</v>
      </c>
      <c r="I205" s="43">
        <v>38493.124703228874</v>
      </c>
      <c r="J205" s="43">
        <v>62739.066489197539</v>
      </c>
      <c r="K205" s="43">
        <v>101295.71968214755</v>
      </c>
      <c r="L205" s="21">
        <v>325954.3309055118</v>
      </c>
      <c r="M205" s="65">
        <v>556500.78739495797</v>
      </c>
      <c r="N205" s="64">
        <v>519087.11736842099</v>
      </c>
      <c r="O205" s="21">
        <v>505942.10105263157</v>
      </c>
      <c r="P205" s="21">
        <v>508852.69000000006</v>
      </c>
      <c r="Q205" s="21">
        <v>535119.15187500021</v>
      </c>
      <c r="R205" s="21">
        <v>563913.5268750001</v>
      </c>
      <c r="S205" s="21">
        <v>615319.7768750001</v>
      </c>
      <c r="T205" s="21">
        <v>666743.97062499996</v>
      </c>
    </row>
    <row r="206" spans="2:20" x14ac:dyDescent="0.3">
      <c r="B206" s="3" t="s">
        <v>526</v>
      </c>
      <c r="C206" s="21">
        <v>8492.5406944444458</v>
      </c>
      <c r="D206" s="21">
        <v>11263.165833333333</v>
      </c>
      <c r="E206" s="21">
        <v>10658.760912147794</v>
      </c>
      <c r="F206" s="21">
        <v>10085.522954345115</v>
      </c>
      <c r="G206" s="21">
        <v>11860.047430555554</v>
      </c>
      <c r="H206" s="43">
        <v>19325.575181781041</v>
      </c>
      <c r="I206" s="43">
        <v>30384.147028580439</v>
      </c>
      <c r="J206" s="43">
        <v>42514.303564814829</v>
      </c>
      <c r="K206" s="43">
        <v>63539.920576645563</v>
      </c>
      <c r="L206" s="21">
        <v>211059.04360515022</v>
      </c>
      <c r="M206" s="65">
        <v>480518.39076923073</v>
      </c>
      <c r="N206" s="64">
        <v>479303.52999999997</v>
      </c>
      <c r="O206" s="21">
        <v>437205.05913043476</v>
      </c>
      <c r="P206" s="21">
        <v>449491.92291666672</v>
      </c>
      <c r="Q206" s="21">
        <v>438626.63739130436</v>
      </c>
      <c r="R206" s="21">
        <v>444703.31999999995</v>
      </c>
      <c r="S206" s="21">
        <v>558019.49238095235</v>
      </c>
      <c r="T206" s="21">
        <v>572236.85523809516</v>
      </c>
    </row>
    <row r="207" spans="2:20" x14ac:dyDescent="0.3">
      <c r="B207" s="3" t="s">
        <v>528</v>
      </c>
      <c r="C207" s="21">
        <v>8952.2723484848484</v>
      </c>
      <c r="D207" s="21">
        <v>12410.391803030303</v>
      </c>
      <c r="E207" s="21">
        <v>16486.027674242425</v>
      </c>
      <c r="F207" s="21">
        <v>19904.322424242426</v>
      </c>
      <c r="G207" s="21">
        <v>25478.478265151516</v>
      </c>
      <c r="H207" s="43">
        <v>33926.666944444449</v>
      </c>
      <c r="I207" s="43">
        <v>45411.044114583325</v>
      </c>
      <c r="J207" s="43">
        <v>69954.436798611117</v>
      </c>
      <c r="K207" s="43">
        <v>136537.78713001867</v>
      </c>
      <c r="L207" s="21">
        <v>369226.47822222224</v>
      </c>
      <c r="M207" s="65">
        <v>725424.43471153837</v>
      </c>
      <c r="N207" s="64">
        <v>543027.16266666655</v>
      </c>
      <c r="O207" s="21">
        <v>651632.59933333343</v>
      </c>
      <c r="P207" s="21">
        <v>652365.02666666673</v>
      </c>
      <c r="Q207" s="21">
        <v>783680.08866666676</v>
      </c>
      <c r="R207" s="21">
        <v>788037.7686666667</v>
      </c>
      <c r="S207" s="21">
        <v>791479.69133333315</v>
      </c>
      <c r="T207" s="21">
        <v>877914.72499999998</v>
      </c>
    </row>
    <row r="208" spans="2:20" x14ac:dyDescent="0.3">
      <c r="B208" s="3" t="s">
        <v>620</v>
      </c>
      <c r="C208" s="21">
        <v>6207.8929903649068</v>
      </c>
      <c r="D208" s="21">
        <v>8632.195144168154</v>
      </c>
      <c r="E208" s="21">
        <v>11660.516784287722</v>
      </c>
      <c r="F208" s="21">
        <v>16072.471786687738</v>
      </c>
      <c r="G208" s="21">
        <v>20097.59675030693</v>
      </c>
      <c r="H208" s="43">
        <v>27977.106500823807</v>
      </c>
      <c r="I208" s="43">
        <v>46647.776104831566</v>
      </c>
      <c r="J208" s="43">
        <v>70432.906589379098</v>
      </c>
      <c r="K208" s="43">
        <v>149372.30839099071</v>
      </c>
      <c r="L208" s="21">
        <v>430055.36512461054</v>
      </c>
      <c r="M208" s="65">
        <v>862591.53829670348</v>
      </c>
      <c r="N208" s="64">
        <v>789461.06907407416</v>
      </c>
      <c r="O208" s="21">
        <v>764770.92607843142</v>
      </c>
      <c r="P208" s="21">
        <v>805666.93596153858</v>
      </c>
      <c r="Q208" s="21">
        <v>799023.12188679259</v>
      </c>
      <c r="R208" s="21">
        <v>802064.76288461545</v>
      </c>
      <c r="S208" s="21">
        <v>810463.37333333341</v>
      </c>
      <c r="T208" s="21">
        <v>1275788.2184313724</v>
      </c>
    </row>
    <row r="209" spans="2:20" x14ac:dyDescent="0.3">
      <c r="B209" s="3" t="s">
        <v>621</v>
      </c>
      <c r="C209" s="21">
        <v>6935.9579828427741</v>
      </c>
      <c r="D209" s="21">
        <v>9270.15467296114</v>
      </c>
      <c r="E209" s="21">
        <v>13852.451333095916</v>
      </c>
      <c r="F209" s="21">
        <v>17898.988297435899</v>
      </c>
      <c r="G209" s="21">
        <v>23573.647647902995</v>
      </c>
      <c r="H209" s="43">
        <v>30236.562645502647</v>
      </c>
      <c r="I209" s="43">
        <v>44504.686865147196</v>
      </c>
      <c r="J209" s="43">
        <v>70923.060911680921</v>
      </c>
      <c r="K209" s="43">
        <v>127463.96538105413</v>
      </c>
      <c r="L209" s="21">
        <v>458396.37486577185</v>
      </c>
      <c r="M209" s="65">
        <v>902589.49430939229</v>
      </c>
      <c r="N209" s="64">
        <v>861525.21769230766</v>
      </c>
      <c r="O209" s="21">
        <v>855349.38192307693</v>
      </c>
      <c r="P209" s="21">
        <v>864133.13500000001</v>
      </c>
      <c r="Q209" s="21">
        <v>857160.40960000013</v>
      </c>
      <c r="R209" s="21">
        <v>865546.9615384615</v>
      </c>
      <c r="S209" s="21">
        <v>1009718.0426923077</v>
      </c>
      <c r="T209" s="21">
        <v>1002946.0392307692</v>
      </c>
    </row>
    <row r="210" spans="2:20" x14ac:dyDescent="0.3">
      <c r="B210" s="3" t="s">
        <v>622</v>
      </c>
      <c r="C210" s="21">
        <v>8527.85373898744</v>
      </c>
      <c r="D210" s="21">
        <v>10975.39905322129</v>
      </c>
      <c r="E210" s="21">
        <v>13904.577589788421</v>
      </c>
      <c r="F210" s="21">
        <v>15945.786334589697</v>
      </c>
      <c r="G210" s="21">
        <v>20743.993173611114</v>
      </c>
      <c r="H210" s="43">
        <v>26874.008959072307</v>
      </c>
      <c r="I210" s="43">
        <v>37340.213039848713</v>
      </c>
      <c r="J210" s="43">
        <v>56402.642462473341</v>
      </c>
      <c r="K210" s="43">
        <v>110562.23575870093</v>
      </c>
      <c r="L210" s="21">
        <v>259672.97106115101</v>
      </c>
      <c r="M210" s="65">
        <v>556799.05937704921</v>
      </c>
      <c r="N210" s="64">
        <v>528084.88363636343</v>
      </c>
      <c r="O210" s="21">
        <v>528774.46522727259</v>
      </c>
      <c r="P210" s="21">
        <v>532567.44659090927</v>
      </c>
      <c r="Q210" s="21">
        <v>535627.08045454544</v>
      </c>
      <c r="R210" s="21">
        <v>536438.7532558142</v>
      </c>
      <c r="S210" s="21">
        <v>536791.69999999984</v>
      </c>
      <c r="T210" s="21">
        <v>701684.49023255822</v>
      </c>
    </row>
    <row r="211" spans="2:20" x14ac:dyDescent="0.3">
      <c r="B211" s="3" t="s">
        <v>338</v>
      </c>
      <c r="C211" s="21">
        <v>9756.4818859812858</v>
      </c>
      <c r="D211" s="21">
        <v>12277.543895585719</v>
      </c>
      <c r="E211" s="21">
        <v>16890.358928225975</v>
      </c>
      <c r="F211" s="21">
        <v>23250.165094231848</v>
      </c>
      <c r="G211" s="21">
        <v>32898.97716949023</v>
      </c>
      <c r="H211" s="43">
        <v>44031.047245546251</v>
      </c>
      <c r="I211" s="43">
        <v>64628.619757255052</v>
      </c>
      <c r="J211" s="43">
        <v>103755.7398918512</v>
      </c>
      <c r="K211" s="43">
        <v>209917.6357161268</v>
      </c>
      <c r="L211" s="21">
        <v>496930.32347509562</v>
      </c>
      <c r="M211" s="65">
        <v>878009.37282377935</v>
      </c>
      <c r="N211" s="64">
        <v>799019.43557692331</v>
      </c>
      <c r="O211" s="21">
        <v>790072.17750000057</v>
      </c>
      <c r="P211" s="21">
        <v>806250.92089201859</v>
      </c>
      <c r="Q211" s="21">
        <v>935625.41952606617</v>
      </c>
      <c r="R211" s="21">
        <v>970089.5226190479</v>
      </c>
      <c r="S211" s="21">
        <v>915067.71</v>
      </c>
      <c r="T211" s="21">
        <v>939275.36612440227</v>
      </c>
    </row>
    <row r="212" spans="2:20" x14ac:dyDescent="0.3">
      <c r="B212" s="5" t="s">
        <v>339</v>
      </c>
      <c r="C212" s="22">
        <v>13043.821796990846</v>
      </c>
      <c r="D212" s="22">
        <v>16388.466289308173</v>
      </c>
      <c r="E212" s="22">
        <v>24600.699366231256</v>
      </c>
      <c r="F212" s="22">
        <v>31926.11365801288</v>
      </c>
      <c r="G212" s="22">
        <v>42846.441226012408</v>
      </c>
      <c r="H212" s="55">
        <v>52397.559351775948</v>
      </c>
      <c r="I212" s="55">
        <v>71892.585896464661</v>
      </c>
      <c r="J212" s="55">
        <v>107918.32968198006</v>
      </c>
      <c r="K212" s="55">
        <v>236476.97226017943</v>
      </c>
      <c r="L212" s="22">
        <v>801540.36126642767</v>
      </c>
      <c r="M212" s="65">
        <v>1428314.4966736401</v>
      </c>
      <c r="N212" s="71">
        <v>1164181.9086956517</v>
      </c>
      <c r="O212" s="21">
        <v>1387034.9437681166</v>
      </c>
      <c r="P212" s="21">
        <v>1378355.07942029</v>
      </c>
      <c r="Q212" s="21">
        <v>1446152.0547826085</v>
      </c>
      <c r="R212" s="21">
        <v>1482832.4658823523</v>
      </c>
      <c r="S212" s="21">
        <v>1506418.5310447759</v>
      </c>
      <c r="T212" s="21">
        <v>1642488.4338805976</v>
      </c>
    </row>
    <row r="213" spans="2:20" x14ac:dyDescent="0.3">
      <c r="B213" s="27" t="s">
        <v>198</v>
      </c>
      <c r="C213" s="41">
        <f>+SUMPRODUCT(C214:C244,'III. Aportantes'!C214:C244)/'III. Aportantes'!C213</f>
        <v>11646.238358449018</v>
      </c>
      <c r="D213" s="41">
        <f>+SUMPRODUCT(D214:D244,'III. Aportantes'!D214:D244)/'III. Aportantes'!D213</f>
        <v>15699.794643184323</v>
      </c>
      <c r="E213" s="41">
        <f>+SUMPRODUCT(E214:E244,'III. Aportantes'!E214:E244)/'III. Aportantes'!E213</f>
        <v>20800.952193010566</v>
      </c>
      <c r="F213" s="41">
        <f>+SUMPRODUCT(F214:F244,'III. Aportantes'!F214:F244)/'III. Aportantes'!F213</f>
        <v>27992.562428798006</v>
      </c>
      <c r="G213" s="41">
        <f>+SUMPRODUCT(G214:G244,'III. Aportantes'!G214:G244)/'III. Aportantes'!G213</f>
        <v>39399.125696599964</v>
      </c>
      <c r="H213" s="41">
        <f>+SUMPRODUCT(H214:H244,'III. Aportantes'!H214:H244)/'III. Aportantes'!H213</f>
        <v>53949.923288021244</v>
      </c>
      <c r="I213" s="41">
        <f>+SUMPRODUCT(I214:I244,'III. Aportantes'!I214:I244)/'III. Aportantes'!I213</f>
        <v>79411.896742569297</v>
      </c>
      <c r="J213" s="41">
        <v>136002.83057013815</v>
      </c>
      <c r="K213" s="41">
        <v>304935.35443947482</v>
      </c>
      <c r="L213" s="41">
        <v>831732.0019314728</v>
      </c>
      <c r="M213" s="41">
        <f>+SUMPRODUCT(M214:M244,'III. Aportantes'!M214:M244)/'III. Aportantes'!M213</f>
        <v>1332513.7449443571</v>
      </c>
      <c r="N213" s="78">
        <f>+SUMPRODUCT(N214:N244,'III. Aportantes'!N214:N244)/'III. Aportantes'!N213</f>
        <v>1201356.1441005617</v>
      </c>
      <c r="O213" s="111">
        <f>+SUMPRODUCT(O214:O244,'III. Aportantes'!O214:O244)/'III. Aportantes'!O213</f>
        <v>1244560.65146433</v>
      </c>
      <c r="P213" s="111">
        <f>+SUMPRODUCT(P214:P244,'III. Aportantes'!P214:P244)/'III. Aportantes'!P213</f>
        <v>1285052.0479943678</v>
      </c>
      <c r="Q213" s="111">
        <f>+SUMPRODUCT(Q214:Q244,'III. Aportantes'!Q214:Q244)/'III. Aportantes'!Q213</f>
        <v>1343304.9983317619</v>
      </c>
      <c r="R213" s="111">
        <f>+SUMPRODUCT(R214:R244,'III. Aportantes'!R214:R244)/'III. Aportantes'!R213</f>
        <v>1392591.6424369481</v>
      </c>
      <c r="S213" s="111">
        <f>+SUMPRODUCT(S214:S244,'III. Aportantes'!S214:S244)/'III. Aportantes'!S213</f>
        <v>1415759.9972322851</v>
      </c>
      <c r="T213" s="111">
        <f>+SUMPRODUCT(T214:T244,'III. Aportantes'!T214:T244)/'III. Aportantes'!T213</f>
        <v>1450571.4092836399</v>
      </c>
    </row>
    <row r="214" spans="2:20" x14ac:dyDescent="0.3">
      <c r="B214" s="3" t="s">
        <v>623</v>
      </c>
      <c r="C214" s="21">
        <v>13659.44349869733</v>
      </c>
      <c r="D214" s="21">
        <v>18054.995856730631</v>
      </c>
      <c r="E214" s="21">
        <v>24343.45774500784</v>
      </c>
      <c r="F214" s="21">
        <v>32099.526282294097</v>
      </c>
      <c r="G214" s="21">
        <v>42649.959033316467</v>
      </c>
      <c r="H214" s="43">
        <v>59976.053787064891</v>
      </c>
      <c r="I214" s="43">
        <v>83727.643996851097</v>
      </c>
      <c r="J214" s="43">
        <v>138606.98642090871</v>
      </c>
      <c r="K214" s="43">
        <v>287098.35813081998</v>
      </c>
      <c r="L214" s="21">
        <v>855246.42141683784</v>
      </c>
      <c r="M214" s="65">
        <v>1327812.3201013512</v>
      </c>
      <c r="N214" s="64">
        <v>1230717.7578048774</v>
      </c>
      <c r="O214" s="21">
        <v>1192722.7936585366</v>
      </c>
      <c r="P214" s="21">
        <v>1326735.7554761902</v>
      </c>
      <c r="Q214" s="21">
        <v>1320355.1746511622</v>
      </c>
      <c r="R214" s="21">
        <v>1382312.2297674417</v>
      </c>
      <c r="S214" s="21">
        <v>1376915.6455813951</v>
      </c>
      <c r="T214" s="21">
        <v>1454102.5874418602</v>
      </c>
    </row>
    <row r="215" spans="2:20" x14ac:dyDescent="0.3">
      <c r="B215" s="3" t="s">
        <v>340</v>
      </c>
      <c r="C215" s="21">
        <v>7653.0172720852124</v>
      </c>
      <c r="D215" s="21">
        <v>10151.81805430354</v>
      </c>
      <c r="E215" s="21">
        <v>13196.417824229691</v>
      </c>
      <c r="F215" s="21">
        <v>17621.079929972755</v>
      </c>
      <c r="G215" s="21">
        <v>26759.924315076172</v>
      </c>
      <c r="H215" s="43">
        <v>35616.543024010265</v>
      </c>
      <c r="I215" s="43">
        <v>55177.379564592884</v>
      </c>
      <c r="J215" s="43">
        <v>90220.040579444656</v>
      </c>
      <c r="K215" s="43">
        <v>187719.30820522728</v>
      </c>
      <c r="L215" s="21">
        <v>624440.93237089191</v>
      </c>
      <c r="M215" s="65">
        <v>986921.88373015868</v>
      </c>
      <c r="N215" s="64">
        <v>891738.50499999989</v>
      </c>
      <c r="O215" s="21">
        <v>949712.92999999993</v>
      </c>
      <c r="P215" s="21">
        <v>954047.35416666663</v>
      </c>
      <c r="Q215" s="21">
        <v>955586.0352777777</v>
      </c>
      <c r="R215" s="21">
        <v>1097074.2845714283</v>
      </c>
      <c r="S215" s="21">
        <v>1018226.9125000001</v>
      </c>
      <c r="T215" s="21">
        <v>1043553.8435135136</v>
      </c>
    </row>
    <row r="216" spans="2:20" x14ac:dyDescent="0.3">
      <c r="B216" s="3" t="s">
        <v>341</v>
      </c>
      <c r="C216" s="21">
        <v>11198.848578132254</v>
      </c>
      <c r="D216" s="21">
        <v>13745.509760612551</v>
      </c>
      <c r="E216" s="21">
        <v>17559.081841500672</v>
      </c>
      <c r="F216" s="21">
        <v>23043.659929021818</v>
      </c>
      <c r="G216" s="21">
        <v>31581.97737889603</v>
      </c>
      <c r="H216" s="43">
        <v>47116.508605593612</v>
      </c>
      <c r="I216" s="43">
        <v>66760.113130421014</v>
      </c>
      <c r="J216" s="43">
        <v>113822.86419317882</v>
      </c>
      <c r="K216" s="43">
        <v>252161.9260486289</v>
      </c>
      <c r="L216" s="21">
        <v>820434.35182652529</v>
      </c>
      <c r="M216" s="65">
        <v>1449403.46025933</v>
      </c>
      <c r="N216" s="64">
        <v>1331484.2059780222</v>
      </c>
      <c r="O216" s="21">
        <v>1382032.8985242299</v>
      </c>
      <c r="P216" s="21">
        <v>1404622.7051884704</v>
      </c>
      <c r="Q216" s="21">
        <v>1433969.0045796463</v>
      </c>
      <c r="R216" s="21">
        <v>1491059.0875938183</v>
      </c>
      <c r="S216" s="21">
        <v>1527513.8009999993</v>
      </c>
      <c r="T216" s="21">
        <v>1577797.9517897097</v>
      </c>
    </row>
    <row r="217" spans="2:20" x14ac:dyDescent="0.3">
      <c r="B217" s="3" t="s">
        <v>342</v>
      </c>
      <c r="C217" s="21">
        <v>10134.135893390428</v>
      </c>
      <c r="D217" s="21">
        <v>14855.452047459146</v>
      </c>
      <c r="E217" s="21">
        <v>19282.575641546082</v>
      </c>
      <c r="F217" s="21">
        <v>26605.607906402893</v>
      </c>
      <c r="G217" s="21">
        <v>35515.196233870403</v>
      </c>
      <c r="H217" s="43">
        <v>45744.114921152221</v>
      </c>
      <c r="I217" s="43">
        <v>62784.995413489603</v>
      </c>
      <c r="J217" s="43">
        <v>111925.64004744786</v>
      </c>
      <c r="K217" s="43">
        <v>251443.8651546177</v>
      </c>
      <c r="L217" s="21">
        <v>617103.4696402878</v>
      </c>
      <c r="M217" s="65">
        <v>1074207.1523752969</v>
      </c>
      <c r="N217" s="64">
        <v>883612.05419354851</v>
      </c>
      <c r="O217" s="21">
        <v>886988.86147540982</v>
      </c>
      <c r="P217" s="21">
        <v>1017129.8067213114</v>
      </c>
      <c r="Q217" s="21">
        <v>1115194.1071666665</v>
      </c>
      <c r="R217" s="21">
        <v>1171258.4693220337</v>
      </c>
      <c r="S217" s="21">
        <v>1231272.2781355935</v>
      </c>
      <c r="T217" s="21">
        <v>1231272.2796610165</v>
      </c>
    </row>
    <row r="218" spans="2:20" x14ac:dyDescent="0.3">
      <c r="B218" s="3" t="s">
        <v>343</v>
      </c>
      <c r="C218" s="21">
        <v>9247.126773348451</v>
      </c>
      <c r="D218" s="21">
        <v>12559.534340388154</v>
      </c>
      <c r="E218" s="21">
        <v>18885.206804109413</v>
      </c>
      <c r="F218" s="21">
        <v>23491.288394633364</v>
      </c>
      <c r="G218" s="21">
        <v>31872.695557120631</v>
      </c>
      <c r="H218" s="43">
        <v>39742.395137512111</v>
      </c>
      <c r="I218" s="43">
        <v>58465.885982120621</v>
      </c>
      <c r="J218" s="43">
        <v>86548.459740127204</v>
      </c>
      <c r="K218" s="43">
        <v>186958.68004268222</v>
      </c>
      <c r="L218" s="21">
        <v>520049.73393166286</v>
      </c>
      <c r="M218" s="65">
        <v>891978.46415309445</v>
      </c>
      <c r="N218" s="64">
        <v>779937.68675977644</v>
      </c>
      <c r="O218" s="21">
        <v>871336.3272625698</v>
      </c>
      <c r="P218" s="21">
        <v>901189.50005586597</v>
      </c>
      <c r="Q218" s="21">
        <v>930538.27</v>
      </c>
      <c r="R218" s="21">
        <v>930930.70618497091</v>
      </c>
      <c r="S218" s="21">
        <v>912204.47377906973</v>
      </c>
      <c r="T218" s="21">
        <v>922062.46697674401</v>
      </c>
    </row>
    <row r="219" spans="2:20" x14ac:dyDescent="0.3">
      <c r="B219" s="3" t="s">
        <v>344</v>
      </c>
      <c r="C219" s="21">
        <v>6406.8098311491949</v>
      </c>
      <c r="D219" s="21">
        <v>9090.7490392535383</v>
      </c>
      <c r="E219" s="21">
        <v>12573.425942817817</v>
      </c>
      <c r="F219" s="21">
        <v>17344.505936561563</v>
      </c>
      <c r="G219" s="21">
        <v>25137.477244876456</v>
      </c>
      <c r="H219" s="43">
        <v>37355.233190225939</v>
      </c>
      <c r="I219" s="43">
        <v>60035.538102014514</v>
      </c>
      <c r="J219" s="43">
        <v>98185.013279294013</v>
      </c>
      <c r="K219" s="43">
        <v>244143.44614330737</v>
      </c>
      <c r="L219" s="21">
        <v>759188.33503012045</v>
      </c>
      <c r="M219" s="65">
        <v>1125640.4094146341</v>
      </c>
      <c r="N219" s="64">
        <v>1040158.2061538461</v>
      </c>
      <c r="O219" s="21">
        <v>1038410.3103846153</v>
      </c>
      <c r="P219" s="21">
        <v>1033986.8363333333</v>
      </c>
      <c r="Q219" s="21">
        <v>1119766.4732258064</v>
      </c>
      <c r="R219" s="21">
        <v>1173843.3393548387</v>
      </c>
      <c r="S219" s="21">
        <v>1215857.8738709677</v>
      </c>
      <c r="T219" s="21">
        <v>1230013.3043333332</v>
      </c>
    </row>
    <row r="220" spans="2:20" x14ac:dyDescent="0.3">
      <c r="B220" s="3" t="s">
        <v>345</v>
      </c>
      <c r="C220" s="21">
        <v>11989.705888543824</v>
      </c>
      <c r="D220" s="21">
        <v>16023.375670995671</v>
      </c>
      <c r="E220" s="21">
        <v>23034.093976190474</v>
      </c>
      <c r="F220" s="21">
        <v>30249.28533333333</v>
      </c>
      <c r="G220" s="21">
        <v>44483.760267857142</v>
      </c>
      <c r="H220" s="43">
        <v>62094.208892857139</v>
      </c>
      <c r="I220" s="43">
        <v>88461.652212719302</v>
      </c>
      <c r="J220" s="43">
        <v>149002.73978070173</v>
      </c>
      <c r="K220" s="43">
        <v>325505.51595093793</v>
      </c>
      <c r="L220" s="21">
        <v>898355.24890977447</v>
      </c>
      <c r="M220" s="65">
        <v>1231498.1168711658</v>
      </c>
      <c r="N220" s="64">
        <v>1128414.0662500001</v>
      </c>
      <c r="O220" s="21">
        <v>1158108.5020833332</v>
      </c>
      <c r="P220" s="21">
        <v>1152349.8720833338</v>
      </c>
      <c r="Q220" s="21">
        <v>1266878.4208695653</v>
      </c>
      <c r="R220" s="21">
        <v>1318701.0686956518</v>
      </c>
      <c r="S220" s="21">
        <v>1308787.8139130436</v>
      </c>
      <c r="T220" s="21">
        <v>1301400.2954545454</v>
      </c>
    </row>
    <row r="221" spans="2:20" x14ac:dyDescent="0.3">
      <c r="B221" s="3" t="s">
        <v>624</v>
      </c>
      <c r="C221" s="21">
        <v>13213.757872162021</v>
      </c>
      <c r="D221" s="21">
        <v>17490.180808823527</v>
      </c>
      <c r="E221" s="21">
        <v>23864.338739787578</v>
      </c>
      <c r="F221" s="21">
        <v>29170.318482142855</v>
      </c>
      <c r="G221" s="21">
        <v>40525.66479166667</v>
      </c>
      <c r="H221" s="43">
        <v>55953.548177083321</v>
      </c>
      <c r="I221" s="43">
        <v>81460.161881127453</v>
      </c>
      <c r="J221" s="43">
        <v>137936.88343750002</v>
      </c>
      <c r="K221" s="43">
        <v>316585.26712145971</v>
      </c>
      <c r="L221" s="21">
        <v>883496.4739195978</v>
      </c>
      <c r="M221" s="65">
        <v>1318577.90720339</v>
      </c>
      <c r="N221" s="64">
        <v>1217166.8931250002</v>
      </c>
      <c r="O221" s="21">
        <v>1251269.2706250001</v>
      </c>
      <c r="P221" s="21">
        <v>1289003.1581250003</v>
      </c>
      <c r="Q221" s="21">
        <v>1307754.7111764706</v>
      </c>
      <c r="R221" s="21">
        <v>1346987.7029411765</v>
      </c>
      <c r="S221" s="21">
        <v>1367668.1055555556</v>
      </c>
      <c r="T221" s="21">
        <v>1429139.8311111107</v>
      </c>
    </row>
    <row r="222" spans="2:20" x14ac:dyDescent="0.3">
      <c r="B222" s="3" t="s">
        <v>346</v>
      </c>
      <c r="C222" s="21">
        <v>13518.798598484849</v>
      </c>
      <c r="D222" s="21">
        <v>18299.7271751443</v>
      </c>
      <c r="E222" s="21">
        <v>24455.033264163376</v>
      </c>
      <c r="F222" s="21">
        <v>33157.675674603182</v>
      </c>
      <c r="G222" s="21">
        <v>41470.602889801747</v>
      </c>
      <c r="H222" s="43">
        <v>56933.161337500002</v>
      </c>
      <c r="I222" s="43">
        <v>84870.222033333324</v>
      </c>
      <c r="J222" s="43">
        <v>142232.92906666666</v>
      </c>
      <c r="K222" s="43">
        <v>295726.10719038465</v>
      </c>
      <c r="L222" s="21">
        <v>745847.65601823712</v>
      </c>
      <c r="M222" s="65">
        <v>1255430.865925926</v>
      </c>
      <c r="N222" s="64">
        <v>1134020.0618518521</v>
      </c>
      <c r="O222" s="21">
        <v>1263498.0759259262</v>
      </c>
      <c r="P222" s="21">
        <v>1258162.697037037</v>
      </c>
      <c r="Q222" s="21">
        <v>1262856.0111111114</v>
      </c>
      <c r="R222" s="21">
        <v>1280718.174074074</v>
      </c>
      <c r="S222" s="21">
        <v>1292057.1637037036</v>
      </c>
      <c r="T222" s="21">
        <v>1296703.8777777778</v>
      </c>
    </row>
    <row r="223" spans="2:20" x14ac:dyDescent="0.3">
      <c r="B223" s="3" t="s">
        <v>347</v>
      </c>
      <c r="C223" s="21">
        <v>10511.455731168124</v>
      </c>
      <c r="D223" s="21">
        <v>12826.832585871742</v>
      </c>
      <c r="E223" s="21">
        <v>17579.036193884156</v>
      </c>
      <c r="F223" s="21">
        <v>22427.170670501557</v>
      </c>
      <c r="G223" s="21">
        <v>28611.094999902201</v>
      </c>
      <c r="H223" s="43">
        <v>40865.418898678196</v>
      </c>
      <c r="I223" s="43">
        <v>59518.811709965557</v>
      </c>
      <c r="J223" s="43">
        <v>105196.54710660905</v>
      </c>
      <c r="K223" s="43">
        <v>248288.44158760094</v>
      </c>
      <c r="L223" s="21">
        <v>792348.4570997681</v>
      </c>
      <c r="M223" s="65">
        <v>1118243.6834221038</v>
      </c>
      <c r="N223" s="64">
        <v>1038494.1152293575</v>
      </c>
      <c r="O223" s="21">
        <v>1044593.7946296294</v>
      </c>
      <c r="P223" s="21">
        <v>1100694.0736448602</v>
      </c>
      <c r="Q223" s="21">
        <v>1130845.5401869151</v>
      </c>
      <c r="R223" s="21">
        <v>1168059.5838317762</v>
      </c>
      <c r="S223" s="21">
        <v>1169942.6757009353</v>
      </c>
      <c r="T223" s="21">
        <v>1177811.6737735844</v>
      </c>
    </row>
    <row r="224" spans="2:20" x14ac:dyDescent="0.3">
      <c r="B224" s="3" t="s">
        <v>348</v>
      </c>
      <c r="C224" s="21">
        <v>7036.5523919753077</v>
      </c>
      <c r="D224" s="21">
        <v>10005.709250051987</v>
      </c>
      <c r="E224" s="21">
        <v>15133.436338107402</v>
      </c>
      <c r="F224" s="21">
        <v>19261.249622863834</v>
      </c>
      <c r="G224" s="21">
        <v>29525.368898809524</v>
      </c>
      <c r="H224" s="43">
        <v>41225.971055402937</v>
      </c>
      <c r="I224" s="43">
        <v>59469.692486942069</v>
      </c>
      <c r="J224" s="43">
        <v>102406.57141975309</v>
      </c>
      <c r="K224" s="43">
        <v>245413.96965845206</v>
      </c>
      <c r="L224" s="21">
        <v>723077.35151125398</v>
      </c>
      <c r="M224" s="65">
        <v>993495.45631284919</v>
      </c>
      <c r="N224" s="64">
        <v>929365.66730769235</v>
      </c>
      <c r="O224" s="21">
        <v>966507.82615384611</v>
      </c>
      <c r="P224" s="21">
        <v>971470.21192307689</v>
      </c>
      <c r="Q224" s="21">
        <v>1006383.4526923075</v>
      </c>
      <c r="R224" s="21">
        <v>1018102.2856000002</v>
      </c>
      <c r="S224" s="21">
        <v>986939.4192</v>
      </c>
      <c r="T224" s="21">
        <v>1079709.5180000004</v>
      </c>
    </row>
    <row r="225" spans="2:20" x14ac:dyDescent="0.3">
      <c r="B225" s="3" t="s">
        <v>349</v>
      </c>
      <c r="C225" s="21">
        <v>10073.741161393385</v>
      </c>
      <c r="D225" s="21">
        <v>15714.741521901713</v>
      </c>
      <c r="E225" s="21">
        <v>21283.516985474307</v>
      </c>
      <c r="F225" s="21">
        <v>26957.040429841898</v>
      </c>
      <c r="G225" s="21">
        <v>38301.98053932179</v>
      </c>
      <c r="H225" s="43">
        <v>56042.953073412704</v>
      </c>
      <c r="I225" s="43">
        <v>72962.898328007534</v>
      </c>
      <c r="J225" s="43">
        <v>115856.29977182539</v>
      </c>
      <c r="K225" s="43">
        <v>231765.95087581952</v>
      </c>
      <c r="L225" s="21">
        <v>669927.75721568626</v>
      </c>
      <c r="M225" s="65">
        <v>1147836.0564429532</v>
      </c>
      <c r="N225" s="64">
        <v>1065177.5442857146</v>
      </c>
      <c r="O225" s="21">
        <v>1076678.7823809523</v>
      </c>
      <c r="P225" s="21">
        <v>1077968.8881818182</v>
      </c>
      <c r="Q225" s="21">
        <v>1179200.8490909094</v>
      </c>
      <c r="R225" s="21">
        <v>1168622.9004545454</v>
      </c>
      <c r="S225" s="21">
        <v>1151274.1652380952</v>
      </c>
      <c r="T225" s="21">
        <v>1325219.7024999999</v>
      </c>
    </row>
    <row r="226" spans="2:20" x14ac:dyDescent="0.3">
      <c r="B226" s="3" t="s">
        <v>350</v>
      </c>
      <c r="C226" s="21">
        <v>8393.3011813838148</v>
      </c>
      <c r="D226" s="21">
        <v>11874.618696581196</v>
      </c>
      <c r="E226" s="21">
        <v>15593.565107607605</v>
      </c>
      <c r="F226" s="21">
        <v>20272.711732456137</v>
      </c>
      <c r="G226" s="21">
        <v>26906.363020691148</v>
      </c>
      <c r="H226" s="43">
        <v>36765.471237373735</v>
      </c>
      <c r="I226" s="43">
        <v>55067.612095959601</v>
      </c>
      <c r="J226" s="43">
        <v>88059.718129047527</v>
      </c>
      <c r="K226" s="43">
        <v>174860.56686573089</v>
      </c>
      <c r="L226" s="21">
        <v>438751.45887614676</v>
      </c>
      <c r="M226" s="65">
        <v>781608.57761316851</v>
      </c>
      <c r="N226" s="64">
        <v>655902.361142857</v>
      </c>
      <c r="O226" s="21">
        <v>727232.22657142847</v>
      </c>
      <c r="P226" s="21">
        <v>783158.47999999986</v>
      </c>
      <c r="Q226" s="21">
        <v>841172.00085714285</v>
      </c>
      <c r="R226" s="21">
        <v>842627.03571428568</v>
      </c>
      <c r="S226" s="21">
        <v>810088.13647058816</v>
      </c>
      <c r="T226" s="21">
        <v>812784.23735294119</v>
      </c>
    </row>
    <row r="227" spans="2:20" x14ac:dyDescent="0.3">
      <c r="B227" s="3" t="s">
        <v>351</v>
      </c>
      <c r="C227" s="21">
        <v>9194.9568062614107</v>
      </c>
      <c r="D227" s="21">
        <v>12281.691431911715</v>
      </c>
      <c r="E227" s="21">
        <v>15585.218111350665</v>
      </c>
      <c r="F227" s="21">
        <v>19644.504456023391</v>
      </c>
      <c r="G227" s="21">
        <v>24554.546142344483</v>
      </c>
      <c r="H227" s="43">
        <v>34493.092946337609</v>
      </c>
      <c r="I227" s="43">
        <v>53708.443784293275</v>
      </c>
      <c r="J227" s="43">
        <v>102045.91146911326</v>
      </c>
      <c r="K227" s="43">
        <v>226942.34985343736</v>
      </c>
      <c r="L227" s="21">
        <v>547548.83602429833</v>
      </c>
      <c r="M227" s="65">
        <v>762693.78281250002</v>
      </c>
      <c r="N227" s="64">
        <v>738619.89185000013</v>
      </c>
      <c r="O227" s="21">
        <v>751840.36257425777</v>
      </c>
      <c r="P227" s="21">
        <v>745213.2471921182</v>
      </c>
      <c r="Q227" s="21">
        <v>745014.53935643577</v>
      </c>
      <c r="R227" s="21">
        <v>796217.5581999995</v>
      </c>
      <c r="S227" s="21">
        <v>780021.30798029574</v>
      </c>
      <c r="T227" s="21">
        <v>782414.40050505032</v>
      </c>
    </row>
    <row r="228" spans="2:20" x14ac:dyDescent="0.3">
      <c r="B228" s="3" t="s">
        <v>352</v>
      </c>
      <c r="C228" s="21">
        <v>9714.5822051513969</v>
      </c>
      <c r="D228" s="21">
        <v>13325.114974307677</v>
      </c>
      <c r="E228" s="21">
        <v>17806.685617997755</v>
      </c>
      <c r="F228" s="21">
        <v>21670.270148284821</v>
      </c>
      <c r="G228" s="21">
        <v>29496.614240542167</v>
      </c>
      <c r="H228" s="43">
        <v>40488.254887941344</v>
      </c>
      <c r="I228" s="43">
        <v>57707.331126583485</v>
      </c>
      <c r="J228" s="43">
        <v>92331.89910026599</v>
      </c>
      <c r="K228" s="43">
        <v>189524.32416567477</v>
      </c>
      <c r="L228" s="21">
        <v>528419.78192166449</v>
      </c>
      <c r="M228" s="65">
        <v>901132.85095634102</v>
      </c>
      <c r="N228" s="64">
        <v>796881.13434782613</v>
      </c>
      <c r="O228" s="21">
        <v>800522.09536231903</v>
      </c>
      <c r="P228" s="21">
        <v>908551.13028985495</v>
      </c>
      <c r="Q228" s="21">
        <v>908066.06376811606</v>
      </c>
      <c r="R228" s="21">
        <v>960171.87405797071</v>
      </c>
      <c r="S228" s="21">
        <v>966531.07382352918</v>
      </c>
      <c r="T228" s="21">
        <v>969139.99617647065</v>
      </c>
    </row>
    <row r="229" spans="2:20" x14ac:dyDescent="0.3">
      <c r="B229" s="3" t="s">
        <v>625</v>
      </c>
      <c r="C229" s="21">
        <v>10021.500805567843</v>
      </c>
      <c r="D229" s="21">
        <v>12185.673891223154</v>
      </c>
      <c r="E229" s="21">
        <v>17490.542366959064</v>
      </c>
      <c r="F229" s="21">
        <v>23179.781719799907</v>
      </c>
      <c r="G229" s="21">
        <v>28000.993328460041</v>
      </c>
      <c r="H229" s="43">
        <v>34411.835606725144</v>
      </c>
      <c r="I229" s="43">
        <v>50365.744933333335</v>
      </c>
      <c r="J229" s="43">
        <v>87275.143564475657</v>
      </c>
      <c r="K229" s="43">
        <v>172877.41059583335</v>
      </c>
      <c r="L229" s="21">
        <v>418213.77066433564</v>
      </c>
      <c r="M229" s="65">
        <v>757334.43662790698</v>
      </c>
      <c r="N229" s="64">
        <v>579040.05750000011</v>
      </c>
      <c r="O229" s="21">
        <v>618992.20120000013</v>
      </c>
      <c r="P229" s="21">
        <v>608067.24000000011</v>
      </c>
      <c r="Q229" s="21">
        <v>847242.46799999999</v>
      </c>
      <c r="R229" s="21">
        <v>864686.55708333338</v>
      </c>
      <c r="S229" s="21">
        <v>862509.48333333328</v>
      </c>
      <c r="T229" s="21">
        <v>922172.36080000002</v>
      </c>
    </row>
    <row r="230" spans="2:20" x14ac:dyDescent="0.3">
      <c r="B230" s="3" t="s">
        <v>626</v>
      </c>
      <c r="C230" s="21">
        <v>8344.8669031400968</v>
      </c>
      <c r="D230" s="21">
        <v>10827.250196739133</v>
      </c>
      <c r="E230" s="21">
        <v>13312.363239302967</v>
      </c>
      <c r="F230" s="21">
        <v>18009.323752276887</v>
      </c>
      <c r="G230" s="21">
        <v>25933.970693257357</v>
      </c>
      <c r="H230" s="43">
        <v>35779.813754135655</v>
      </c>
      <c r="I230" s="43">
        <v>51935.085589717753</v>
      </c>
      <c r="J230" s="43">
        <v>66693.52700856555</v>
      </c>
      <c r="K230" s="43">
        <v>87373.682182299191</v>
      </c>
      <c r="L230" s="21">
        <v>346764.78237623756</v>
      </c>
      <c r="M230" s="65">
        <v>726388.88840336143</v>
      </c>
      <c r="N230" s="64">
        <v>501739.90294117638</v>
      </c>
      <c r="O230" s="21">
        <v>539564.46970588237</v>
      </c>
      <c r="P230" s="21">
        <v>702477.87176470598</v>
      </c>
      <c r="Q230" s="21">
        <v>713249.49617647054</v>
      </c>
      <c r="R230" s="21">
        <v>851048.03323529428</v>
      </c>
      <c r="S230" s="21">
        <v>876492.837647059</v>
      </c>
      <c r="T230" s="21">
        <v>900149.60735294118</v>
      </c>
    </row>
    <row r="231" spans="2:20" x14ac:dyDescent="0.3">
      <c r="B231" s="3" t="s">
        <v>627</v>
      </c>
      <c r="C231" s="21">
        <v>13986.062996245832</v>
      </c>
      <c r="D231" s="21">
        <v>20097.298743727599</v>
      </c>
      <c r="E231" s="21">
        <v>26564.958837575261</v>
      </c>
      <c r="F231" s="21">
        <v>35831.126140681001</v>
      </c>
      <c r="G231" s="21">
        <v>50529.937671893662</v>
      </c>
      <c r="H231" s="43">
        <v>66317.109189814815</v>
      </c>
      <c r="I231" s="43">
        <v>97395.204024831633</v>
      </c>
      <c r="J231" s="43">
        <v>163751.73149509807</v>
      </c>
      <c r="K231" s="43">
        <v>356812.80133817164</v>
      </c>
      <c r="L231" s="21">
        <v>1076148.3691604938</v>
      </c>
      <c r="M231" s="65">
        <v>1846279.7919282513</v>
      </c>
      <c r="N231" s="64">
        <v>1668510.8050000002</v>
      </c>
      <c r="O231" s="21">
        <v>1781742.4956250002</v>
      </c>
      <c r="P231" s="21">
        <v>1788314.1728125</v>
      </c>
      <c r="Q231" s="21">
        <v>1854596.0815625</v>
      </c>
      <c r="R231" s="21">
        <v>1861758.4684375001</v>
      </c>
      <c r="S231" s="21">
        <v>1932722.58125</v>
      </c>
      <c r="T231" s="21">
        <v>2042444.0725806449</v>
      </c>
    </row>
    <row r="232" spans="2:20" x14ac:dyDescent="0.3">
      <c r="B232" s="3" t="s">
        <v>353</v>
      </c>
      <c r="C232" s="21">
        <v>11400.776921936193</v>
      </c>
      <c r="D232" s="21">
        <v>16149.273504264098</v>
      </c>
      <c r="E232" s="21">
        <v>22760.006574818708</v>
      </c>
      <c r="F232" s="21">
        <v>29955.553369928632</v>
      </c>
      <c r="G232" s="21">
        <v>44522.346557163204</v>
      </c>
      <c r="H232" s="43">
        <v>61015.778399527946</v>
      </c>
      <c r="I232" s="43">
        <v>89649.194938568282</v>
      </c>
      <c r="J232" s="43">
        <v>160524.41679406248</v>
      </c>
      <c r="K232" s="43">
        <v>384772.37996769458</v>
      </c>
      <c r="L232" s="21">
        <v>1105250.3659900834</v>
      </c>
      <c r="M232" s="65">
        <v>1672628.8602949057</v>
      </c>
      <c r="N232" s="64">
        <v>1477914.1479699237</v>
      </c>
      <c r="O232" s="21">
        <v>1579858.0297003742</v>
      </c>
      <c r="P232" s="21">
        <v>1584787.1716917288</v>
      </c>
      <c r="Q232" s="21">
        <v>1694674.87575188</v>
      </c>
      <c r="R232" s="21">
        <v>1688579.1400373122</v>
      </c>
      <c r="S232" s="21">
        <v>1818463.8981273405</v>
      </c>
      <c r="T232" s="21">
        <v>1864526.763056604</v>
      </c>
    </row>
    <row r="233" spans="2:20" x14ac:dyDescent="0.3">
      <c r="B233" s="3" t="s">
        <v>354</v>
      </c>
      <c r="C233" s="21">
        <v>9203.8007354797974</v>
      </c>
      <c r="D233" s="21">
        <v>11918.232308236426</v>
      </c>
      <c r="E233" s="21">
        <v>15200.953295808964</v>
      </c>
      <c r="F233" s="21">
        <v>19684.488295565305</v>
      </c>
      <c r="G233" s="21">
        <v>27545.131712649189</v>
      </c>
      <c r="H233" s="43">
        <v>32736.892802735685</v>
      </c>
      <c r="I233" s="43">
        <v>47556.82358314914</v>
      </c>
      <c r="J233" s="43">
        <v>83294.547369762804</v>
      </c>
      <c r="K233" s="43">
        <v>178217.30748456789</v>
      </c>
      <c r="L233" s="21">
        <v>364042.45760355023</v>
      </c>
      <c r="M233" s="65">
        <v>656093.74431718071</v>
      </c>
      <c r="N233" s="64">
        <v>604066.53225806472</v>
      </c>
      <c r="O233" s="21">
        <v>604066.53225806472</v>
      </c>
      <c r="P233" s="21">
        <v>632292.72666666645</v>
      </c>
      <c r="Q233" s="21">
        <v>613455.15151515149</v>
      </c>
      <c r="R233" s="21">
        <v>613455.15151515149</v>
      </c>
      <c r="S233" s="21">
        <v>759506.89363636356</v>
      </c>
      <c r="T233" s="21">
        <v>759506.89363636356</v>
      </c>
    </row>
    <row r="234" spans="2:20" x14ac:dyDescent="0.3">
      <c r="B234" s="3" t="s">
        <v>355</v>
      </c>
      <c r="C234" s="21">
        <v>12294.647467476592</v>
      </c>
      <c r="D234" s="21">
        <v>17210.698750661377</v>
      </c>
      <c r="E234" s="21">
        <v>22182.130115079362</v>
      </c>
      <c r="F234" s="21">
        <v>27675.464004945727</v>
      </c>
      <c r="G234" s="21">
        <v>39033.055772569453</v>
      </c>
      <c r="H234" s="43">
        <v>47251.291746508468</v>
      </c>
      <c r="I234" s="43">
        <v>74550.618061216621</v>
      </c>
      <c r="J234" s="43">
        <v>128925.69701447425</v>
      </c>
      <c r="K234" s="43">
        <v>283617.98412375821</v>
      </c>
      <c r="L234" s="21">
        <v>722697.37182572624</v>
      </c>
      <c r="M234" s="65">
        <v>1224226.4052610444</v>
      </c>
      <c r="N234" s="64">
        <v>1027711.3005405405</v>
      </c>
      <c r="O234" s="21">
        <v>1093749.2875000003</v>
      </c>
      <c r="P234" s="21">
        <v>1151785.1077777774</v>
      </c>
      <c r="Q234" s="21">
        <v>1299890.4108333336</v>
      </c>
      <c r="R234" s="21">
        <v>1335425.6385714288</v>
      </c>
      <c r="S234" s="21">
        <v>1330854.2102857144</v>
      </c>
      <c r="T234" s="21">
        <v>1348587.3252941177</v>
      </c>
    </row>
    <row r="235" spans="2:20" x14ac:dyDescent="0.3">
      <c r="B235" s="3" t="s">
        <v>356</v>
      </c>
      <c r="C235" s="21">
        <v>7129.5228849475534</v>
      </c>
      <c r="D235" s="21">
        <v>11977.080233951972</v>
      </c>
      <c r="E235" s="21">
        <v>16300.449748159221</v>
      </c>
      <c r="F235" s="21">
        <v>21124.956789894462</v>
      </c>
      <c r="G235" s="21">
        <v>29893.750824949409</v>
      </c>
      <c r="H235" s="43">
        <v>43315.364367480091</v>
      </c>
      <c r="I235" s="43">
        <v>66138.368021988776</v>
      </c>
      <c r="J235" s="43">
        <v>111514.34006016653</v>
      </c>
      <c r="K235" s="43">
        <v>237759.98234468431</v>
      </c>
      <c r="L235" s="21">
        <v>716490.31395054015</v>
      </c>
      <c r="M235" s="65">
        <v>1230891.6410037312</v>
      </c>
      <c r="N235" s="64">
        <v>1132486.6239487166</v>
      </c>
      <c r="O235" s="21">
        <v>1163620.8106718345</v>
      </c>
      <c r="P235" s="21">
        <v>1188267.8256994814</v>
      </c>
      <c r="Q235" s="21">
        <v>1257784.7247409325</v>
      </c>
      <c r="R235" s="21">
        <v>1276776.3316927077</v>
      </c>
      <c r="S235" s="21">
        <v>1295892.1742705572</v>
      </c>
      <c r="T235" s="21">
        <v>1307537.3385945952</v>
      </c>
    </row>
    <row r="236" spans="2:20" x14ac:dyDescent="0.3">
      <c r="B236" s="3" t="s">
        <v>357</v>
      </c>
      <c r="C236" s="21">
        <v>9389.6504644655379</v>
      </c>
      <c r="D236" s="21">
        <v>12575.844644000799</v>
      </c>
      <c r="E236" s="21">
        <v>16375.429869169122</v>
      </c>
      <c r="F236" s="21">
        <v>20864.119357136198</v>
      </c>
      <c r="G236" s="21">
        <v>27268.919807514831</v>
      </c>
      <c r="H236" s="43">
        <v>33867.240947114617</v>
      </c>
      <c r="I236" s="43">
        <v>48637.441204383329</v>
      </c>
      <c r="J236" s="43">
        <v>74241.027263716445</v>
      </c>
      <c r="K236" s="43">
        <v>189990.01343067313</v>
      </c>
      <c r="L236" s="21">
        <v>591329.17366080673</v>
      </c>
      <c r="M236" s="65">
        <v>940257.60707272729</v>
      </c>
      <c r="N236" s="64">
        <v>871197.71282051271</v>
      </c>
      <c r="O236" s="21">
        <v>868612.12717948726</v>
      </c>
      <c r="P236" s="21">
        <v>905292.08837500017</v>
      </c>
      <c r="Q236" s="21">
        <v>937536.2970886078</v>
      </c>
      <c r="R236" s="21">
        <v>959176.89397435891</v>
      </c>
      <c r="S236" s="21">
        <v>997196.0966666668</v>
      </c>
      <c r="T236" s="21">
        <v>1042413.7792405067</v>
      </c>
    </row>
    <row r="237" spans="2:20" x14ac:dyDescent="0.3">
      <c r="B237" s="3" t="s">
        <v>358</v>
      </c>
      <c r="C237" s="21">
        <v>12334.393664682539</v>
      </c>
      <c r="D237" s="21">
        <v>16478.282184343432</v>
      </c>
      <c r="E237" s="21">
        <v>21665.352126081132</v>
      </c>
      <c r="F237" s="21">
        <v>25582.184117647059</v>
      </c>
      <c r="G237" s="21">
        <v>30523.863554023948</v>
      </c>
      <c r="H237" s="43">
        <v>37823.629718614713</v>
      </c>
      <c r="I237" s="43">
        <v>65114.301755952387</v>
      </c>
      <c r="J237" s="43">
        <v>101705.52355192939</v>
      </c>
      <c r="K237" s="43">
        <v>215429.59813662348</v>
      </c>
      <c r="L237" s="21">
        <v>721187.63846153847</v>
      </c>
      <c r="M237" s="65">
        <v>1226308.7200000002</v>
      </c>
      <c r="N237" s="64">
        <v>1080459.126060606</v>
      </c>
      <c r="O237" s="21">
        <v>1144256.303939394</v>
      </c>
      <c r="P237" s="21">
        <v>1259973.7424242424</v>
      </c>
      <c r="Q237" s="21">
        <v>1261734.6563636367</v>
      </c>
      <c r="R237" s="21">
        <v>1261734.6563636367</v>
      </c>
      <c r="S237" s="21">
        <v>1277795.8312500003</v>
      </c>
      <c r="T237" s="21">
        <v>1307112.7610000002</v>
      </c>
    </row>
    <row r="238" spans="2:20" x14ac:dyDescent="0.3">
      <c r="B238" s="3" t="s">
        <v>359</v>
      </c>
      <c r="C238" s="21">
        <v>12382.74826214458</v>
      </c>
      <c r="D238" s="21">
        <v>17379.103251891869</v>
      </c>
      <c r="E238" s="21">
        <v>23780.523345343681</v>
      </c>
      <c r="F238" s="21">
        <v>30885.809828731566</v>
      </c>
      <c r="G238" s="21">
        <v>44749.308311965811</v>
      </c>
      <c r="H238" s="43">
        <v>68012.600187499993</v>
      </c>
      <c r="I238" s="43">
        <v>105212.74572916667</v>
      </c>
      <c r="J238" s="43">
        <v>188086.58021189025</v>
      </c>
      <c r="K238" s="43">
        <v>433155.96663909219</v>
      </c>
      <c r="L238" s="21">
        <v>1132601.9190272377</v>
      </c>
      <c r="M238" s="65">
        <v>1658253.887357143</v>
      </c>
      <c r="N238" s="64">
        <v>1433568.1764999998</v>
      </c>
      <c r="O238" s="21">
        <v>1558997.5577500002</v>
      </c>
      <c r="P238" s="21">
        <v>1577923.2809999995</v>
      </c>
      <c r="Q238" s="21">
        <v>1717270.2519999999</v>
      </c>
      <c r="R238" s="21">
        <v>1737180.0219999999</v>
      </c>
      <c r="S238" s="21">
        <v>1736906.7795000002</v>
      </c>
      <c r="T238" s="21">
        <v>1845931.1427500001</v>
      </c>
    </row>
    <row r="239" spans="2:20" x14ac:dyDescent="0.3">
      <c r="B239" s="3" t="s">
        <v>360</v>
      </c>
      <c r="C239" s="21">
        <v>16740.169749391553</v>
      </c>
      <c r="D239" s="21">
        <v>21167.11741733105</v>
      </c>
      <c r="E239" s="21">
        <v>27779.887146405414</v>
      </c>
      <c r="F239" s="21">
        <v>40069.097690896167</v>
      </c>
      <c r="G239" s="21">
        <v>59253.016303448974</v>
      </c>
      <c r="H239" s="43">
        <v>80423.673417662139</v>
      </c>
      <c r="I239" s="43">
        <v>120570.5800760886</v>
      </c>
      <c r="J239" s="43">
        <v>208756.48163679292</v>
      </c>
      <c r="K239" s="43">
        <v>468272.9861489819</v>
      </c>
      <c r="L239" s="21">
        <v>1115700.4215439307</v>
      </c>
      <c r="M239" s="65">
        <v>1726468.3976293509</v>
      </c>
      <c r="N239" s="64">
        <v>1543839.3014652962</v>
      </c>
      <c r="O239" s="21">
        <v>1580353.8506847522</v>
      </c>
      <c r="P239" s="21">
        <v>1648886.7994155828</v>
      </c>
      <c r="Q239" s="21">
        <v>1737926.225380576</v>
      </c>
      <c r="R239" s="21">
        <v>1835913.899107612</v>
      </c>
      <c r="S239" s="21">
        <v>1852160.04989305</v>
      </c>
      <c r="T239" s="21">
        <v>1905067.8900138696</v>
      </c>
    </row>
    <row r="240" spans="2:20" x14ac:dyDescent="0.3">
      <c r="B240" s="3" t="s">
        <v>361</v>
      </c>
      <c r="C240" s="21">
        <v>29969.144618742372</v>
      </c>
      <c r="D240" s="21">
        <v>41029.84422008547</v>
      </c>
      <c r="E240" s="21">
        <v>29310.5093030303</v>
      </c>
      <c r="F240" s="21">
        <v>43765.240611111112</v>
      </c>
      <c r="G240" s="21">
        <v>68741.603908730161</v>
      </c>
      <c r="H240" s="43">
        <v>91120.679444444468</v>
      </c>
      <c r="I240" s="43">
        <v>125830.23090277777</v>
      </c>
      <c r="J240" s="43" t="s">
        <v>692</v>
      </c>
      <c r="K240" s="43" t="s">
        <v>692</v>
      </c>
      <c r="L240" s="43" t="s">
        <v>692</v>
      </c>
      <c r="M240" s="73">
        <v>0</v>
      </c>
      <c r="N240" s="82">
        <v>0</v>
      </c>
      <c r="O240" s="63">
        <v>0</v>
      </c>
      <c r="P240" s="63">
        <v>0</v>
      </c>
      <c r="Q240" s="63">
        <v>0</v>
      </c>
      <c r="R240" s="63">
        <v>0</v>
      </c>
      <c r="S240" s="63">
        <v>0</v>
      </c>
      <c r="T240" s="63">
        <v>0</v>
      </c>
    </row>
    <row r="241" spans="2:20" x14ac:dyDescent="0.3">
      <c r="B241" s="3" t="s">
        <v>362</v>
      </c>
      <c r="C241" s="21">
        <v>13271.199123986144</v>
      </c>
      <c r="D241" s="21">
        <v>17500.150016660555</v>
      </c>
      <c r="E241" s="21">
        <v>23364.782443092332</v>
      </c>
      <c r="F241" s="21">
        <v>29048.287531976745</v>
      </c>
      <c r="G241" s="21">
        <v>43973.785097664506</v>
      </c>
      <c r="H241" s="43">
        <v>57250.294234727393</v>
      </c>
      <c r="I241" s="43">
        <v>81662.775974593504</v>
      </c>
      <c r="J241" s="43">
        <v>138203.83348364453</v>
      </c>
      <c r="K241" s="43">
        <v>315373.22944435058</v>
      </c>
      <c r="L241" s="21">
        <v>926030.76751028816</v>
      </c>
      <c r="M241" s="65">
        <v>1262058.805478927</v>
      </c>
      <c r="N241" s="64">
        <v>1138061.5931578947</v>
      </c>
      <c r="O241" s="21">
        <v>1158531.5957894733</v>
      </c>
      <c r="P241" s="21">
        <v>1204792.6127027026</v>
      </c>
      <c r="Q241" s="21">
        <v>1229846.4570270267</v>
      </c>
      <c r="R241" s="21">
        <v>1317133.1872972976</v>
      </c>
      <c r="S241" s="21">
        <v>1350323.3029729729</v>
      </c>
      <c r="T241" s="21">
        <v>1441872.1981081082</v>
      </c>
    </row>
    <row r="242" spans="2:20" x14ac:dyDescent="0.3">
      <c r="B242" s="3" t="s">
        <v>628</v>
      </c>
      <c r="C242" s="21">
        <v>8561.2488080234052</v>
      </c>
      <c r="D242" s="21">
        <v>10999.098572636651</v>
      </c>
      <c r="E242" s="21">
        <v>14735.292856891532</v>
      </c>
      <c r="F242" s="21">
        <v>19232.046458084427</v>
      </c>
      <c r="G242" s="21">
        <v>26331.082844646055</v>
      </c>
      <c r="H242" s="43">
        <v>33854.423393642297</v>
      </c>
      <c r="I242" s="43">
        <v>53864.940984523557</v>
      </c>
      <c r="J242" s="43">
        <v>90585.505943890312</v>
      </c>
      <c r="K242" s="43">
        <v>212360.00863630173</v>
      </c>
      <c r="L242" s="21">
        <v>572592.80953995162</v>
      </c>
      <c r="M242" s="65">
        <v>1161583.3422807017</v>
      </c>
      <c r="N242" s="64">
        <v>1143734.1860606065</v>
      </c>
      <c r="O242" s="21">
        <v>1160899.6857575756</v>
      </c>
      <c r="P242" s="21">
        <v>1136054.053939394</v>
      </c>
      <c r="Q242" s="21">
        <v>1192905.4724242424</v>
      </c>
      <c r="R242" s="21">
        <v>1173613.0440625001</v>
      </c>
      <c r="S242" s="21">
        <v>1164774.5393749999</v>
      </c>
      <c r="T242" s="21">
        <v>1159500.5384374999</v>
      </c>
    </row>
    <row r="243" spans="2:20" x14ac:dyDescent="0.3">
      <c r="B243" s="3" t="s">
        <v>363</v>
      </c>
      <c r="C243" s="21">
        <v>11220.025072616925</v>
      </c>
      <c r="D243" s="21">
        <v>17163.249559565997</v>
      </c>
      <c r="E243" s="21">
        <v>23260.726492029844</v>
      </c>
      <c r="F243" s="21">
        <v>30750.184340997512</v>
      </c>
      <c r="G243" s="21">
        <v>41166.157158224407</v>
      </c>
      <c r="H243" s="43">
        <v>54702.456190476187</v>
      </c>
      <c r="I243" s="43">
        <v>87028.055253586281</v>
      </c>
      <c r="J243" s="43">
        <v>154028.36127450981</v>
      </c>
      <c r="K243" s="43">
        <v>332242.40771652205</v>
      </c>
      <c r="L243" s="21">
        <v>763823.37656862743</v>
      </c>
      <c r="M243" s="65">
        <v>1357777.062107438</v>
      </c>
      <c r="N243" s="64">
        <v>1120684.4550000001</v>
      </c>
      <c r="O243" s="21">
        <v>1133221.7811428569</v>
      </c>
      <c r="P243" s="21">
        <v>1419174.2939999998</v>
      </c>
      <c r="Q243" s="21">
        <v>1413098.1874285715</v>
      </c>
      <c r="R243" s="21">
        <v>1404556.9485294118</v>
      </c>
      <c r="S243" s="21">
        <v>1401655.165588235</v>
      </c>
      <c r="T243" s="21">
        <v>1607864.7568571428</v>
      </c>
    </row>
    <row r="244" spans="2:20" x14ac:dyDescent="0.3">
      <c r="B244" s="5" t="s">
        <v>629</v>
      </c>
      <c r="C244" s="22">
        <v>7107.0783928642923</v>
      </c>
      <c r="D244" s="22">
        <v>12476.046874015165</v>
      </c>
      <c r="E244" s="22">
        <v>17966.728384634636</v>
      </c>
      <c r="F244" s="22">
        <v>26435.720812770571</v>
      </c>
      <c r="G244" s="22">
        <v>35361.175887193509</v>
      </c>
      <c r="H244" s="55">
        <v>43196.885222222219</v>
      </c>
      <c r="I244" s="43">
        <v>64505.393855363982</v>
      </c>
      <c r="J244" s="43">
        <v>100018.56633667038</v>
      </c>
      <c r="K244" s="43">
        <v>180277.99914812949</v>
      </c>
      <c r="L244" s="21">
        <v>455605.50715492957</v>
      </c>
      <c r="M244" s="65">
        <v>760797.75326424872</v>
      </c>
      <c r="N244" s="64">
        <v>617986.71250000002</v>
      </c>
      <c r="O244" s="21">
        <v>743527.86964285723</v>
      </c>
      <c r="P244" s="21">
        <v>762528.26285714295</v>
      </c>
      <c r="Q244" s="21">
        <v>734853.76357142848</v>
      </c>
      <c r="R244" s="21">
        <v>759573.97555555543</v>
      </c>
      <c r="S244" s="21">
        <v>856969.70370370371</v>
      </c>
      <c r="T244" s="21">
        <v>856969.70370370359</v>
      </c>
    </row>
    <row r="245" spans="2:20" x14ac:dyDescent="0.3">
      <c r="B245" s="27" t="s">
        <v>199</v>
      </c>
      <c r="C245" s="41">
        <f>+SUMPRODUCT(C246:C257,'III. Aportantes'!C246:C257)/'III. Aportantes'!C245</f>
        <v>12495.371123560706</v>
      </c>
      <c r="D245" s="41">
        <f>+SUMPRODUCT(D246:D257,'III. Aportantes'!D246:D257)/'III. Aportantes'!D245</f>
        <v>16365.749362009146</v>
      </c>
      <c r="E245" s="41">
        <f>+SUMPRODUCT(E246:E257,'III. Aportantes'!E246:E257)/'III. Aportantes'!E245</f>
        <v>21733.850480032535</v>
      </c>
      <c r="F245" s="41">
        <f>+SUMPRODUCT(F246:F257,'III. Aportantes'!F246:F257)/'III. Aportantes'!F245</f>
        <v>27957.136519938551</v>
      </c>
      <c r="G245" s="41">
        <f>+SUMPRODUCT(G246:G257,'III. Aportantes'!G246:G257)/'III. Aportantes'!G245</f>
        <v>37274.686929942494</v>
      </c>
      <c r="H245" s="41">
        <f>+SUMPRODUCT(H246:H257,'III. Aportantes'!H246:H257)/'III. Aportantes'!H245</f>
        <v>44832.194727050744</v>
      </c>
      <c r="I245" s="41">
        <f>+SUMPRODUCT(I246:I257,'III. Aportantes'!I246:I257)/'III. Aportantes'!I245</f>
        <v>65573.335585121866</v>
      </c>
      <c r="J245" s="41">
        <f>+SUMPRODUCT(J246:J257,'III. Aportantes'!J246:J257)/'III. Aportantes'!J245</f>
        <v>110878.0095826238</v>
      </c>
      <c r="K245" s="41">
        <f>+SUMPRODUCT(K246:K257,'III. Aportantes'!K246:K257)/'III. Aportantes'!K245</f>
        <v>259144.16529638888</v>
      </c>
      <c r="L245" s="41">
        <f>+SUMPRODUCT(L246:L257,'III. Aportantes'!L246:L257)/'III. Aportantes'!L245</f>
        <v>699032.39680538792</v>
      </c>
      <c r="M245" s="41">
        <f>+SUMPRODUCT(M246:M257,'III. Aportantes'!M246:M257)/'III. Aportantes'!M245</f>
        <v>1144189.4611683653</v>
      </c>
      <c r="N245" s="78">
        <f>+SUMPRODUCT(N246:N257,'III. Aportantes'!N246:N257)/'III. Aportantes'!N245</f>
        <v>1013090.8238718915</v>
      </c>
      <c r="O245" s="111">
        <f>+SUMPRODUCT(O246:O257,'III. Aportantes'!O246:O257)/'III. Aportantes'!O245</f>
        <v>1055596.5369737335</v>
      </c>
      <c r="P245" s="111">
        <f>+SUMPRODUCT(P246:P257,'III. Aportantes'!P246:P257)/'III. Aportantes'!P245</f>
        <v>1096855.0521751354</v>
      </c>
      <c r="Q245" s="111">
        <f>+SUMPRODUCT(Q246:Q257,'III. Aportantes'!Q246:Q257)/'III. Aportantes'!Q245</f>
        <v>1150784.5544577141</v>
      </c>
      <c r="R245" s="111">
        <f>+SUMPRODUCT(R246:R257,'III. Aportantes'!R246:R257)/'III. Aportantes'!R245</f>
        <v>1185097.7476571766</v>
      </c>
      <c r="S245" s="111">
        <f>+SUMPRODUCT(S246:S257,'III. Aportantes'!S246:S257)/'III. Aportantes'!S245</f>
        <v>1223631.066621298</v>
      </c>
      <c r="T245" s="111">
        <f>+SUMPRODUCT(T246:T257,'III. Aportantes'!T246:T257)/'III. Aportantes'!T245</f>
        <v>1284429.3621749072</v>
      </c>
    </row>
    <row r="246" spans="2:20" x14ac:dyDescent="0.3">
      <c r="B246" s="3" t="s">
        <v>364</v>
      </c>
      <c r="C246" s="21">
        <v>14530.916152696633</v>
      </c>
      <c r="D246" s="21">
        <v>18608.130031457782</v>
      </c>
      <c r="E246" s="21">
        <v>24982.834498364053</v>
      </c>
      <c r="F246" s="21">
        <v>32202.281365031773</v>
      </c>
      <c r="G246" s="21">
        <v>43148.964722892277</v>
      </c>
      <c r="H246" s="43">
        <v>53472.133401316671</v>
      </c>
      <c r="I246" s="43">
        <v>75328.724556930756</v>
      </c>
      <c r="J246" s="43">
        <v>125709.31287527624</v>
      </c>
      <c r="K246" s="43">
        <v>286236.67426713405</v>
      </c>
      <c r="L246" s="21">
        <v>834259.99749936641</v>
      </c>
      <c r="M246" s="65">
        <v>1382031.1121905574</v>
      </c>
      <c r="N246" s="64">
        <v>1267684.3896587521</v>
      </c>
      <c r="O246" s="21">
        <v>1291930.3616023741</v>
      </c>
      <c r="P246" s="21">
        <v>1358928.5656760782</v>
      </c>
      <c r="Q246" s="21">
        <v>1363243.2227340275</v>
      </c>
      <c r="R246" s="21">
        <v>1415226.9147988078</v>
      </c>
      <c r="S246" s="21">
        <v>1462542.9888173644</v>
      </c>
      <c r="T246" s="21">
        <v>1516460.9225859495</v>
      </c>
    </row>
    <row r="247" spans="2:20" x14ac:dyDescent="0.3">
      <c r="B247" s="3" t="s">
        <v>537</v>
      </c>
      <c r="C247" s="21">
        <v>13316.64865079365</v>
      </c>
      <c r="D247" s="21">
        <v>15562.553329263328</v>
      </c>
      <c r="E247" s="21">
        <v>18937.934047619045</v>
      </c>
      <c r="F247" s="21">
        <v>21624.659373078612</v>
      </c>
      <c r="G247" s="21">
        <v>31550.313198816581</v>
      </c>
      <c r="H247" s="43">
        <v>46339.243755372045</v>
      </c>
      <c r="I247" s="43">
        <v>72629.479186292272</v>
      </c>
      <c r="J247" s="43">
        <v>120018.33335024928</v>
      </c>
      <c r="K247" s="43">
        <v>212659.80392826235</v>
      </c>
      <c r="L247" s="21">
        <v>780591.71478956426</v>
      </c>
      <c r="M247" s="65">
        <v>1449273.8017590374</v>
      </c>
      <c r="N247" s="64">
        <v>1199865.9285714289</v>
      </c>
      <c r="O247" s="21">
        <v>1442283.9857142859</v>
      </c>
      <c r="P247" s="21">
        <v>1432881.7793103447</v>
      </c>
      <c r="Q247" s="21">
        <v>1478661.72</v>
      </c>
      <c r="R247" s="21">
        <v>1539493.8533333333</v>
      </c>
      <c r="S247" s="21">
        <v>1541466.853333333</v>
      </c>
      <c r="T247" s="21">
        <v>1542266.853333333</v>
      </c>
    </row>
    <row r="248" spans="2:20" x14ac:dyDescent="0.3">
      <c r="B248" s="3" t="s">
        <v>630</v>
      </c>
      <c r="C248" s="21">
        <v>11763.81523157654</v>
      </c>
      <c r="D248" s="21">
        <v>14608.787738822264</v>
      </c>
      <c r="E248" s="21">
        <v>18276.934125866082</v>
      </c>
      <c r="F248" s="21">
        <v>24201.931033448313</v>
      </c>
      <c r="G248" s="21">
        <v>30022.822301959852</v>
      </c>
      <c r="H248" s="43">
        <v>30170.368890020633</v>
      </c>
      <c r="I248" s="43">
        <v>50901.010620023786</v>
      </c>
      <c r="J248" s="43">
        <v>89453.283104516842</v>
      </c>
      <c r="K248" s="43">
        <v>256118.16440000001</v>
      </c>
      <c r="L248" s="21">
        <v>463054.36875897163</v>
      </c>
      <c r="M248" s="65">
        <v>1041685.623441185</v>
      </c>
      <c r="N248" s="64">
        <v>838199.49190000002</v>
      </c>
      <c r="O248" s="21">
        <v>902222.71809999994</v>
      </c>
      <c r="P248" s="21">
        <v>1032266.0112765958</v>
      </c>
      <c r="Q248" s="21">
        <v>1085056.8840425536</v>
      </c>
      <c r="R248" s="21">
        <v>1117010.6282022467</v>
      </c>
      <c r="S248" s="21">
        <v>1111006.9655056181</v>
      </c>
      <c r="T248" s="21">
        <v>1182859.4088636364</v>
      </c>
    </row>
    <row r="249" spans="2:20" x14ac:dyDescent="0.3">
      <c r="B249" s="3" t="s">
        <v>365</v>
      </c>
      <c r="C249" s="21">
        <v>8993.2539197704082</v>
      </c>
      <c r="D249" s="21">
        <v>11111.990408489815</v>
      </c>
      <c r="E249" s="21">
        <v>14000.829424049947</v>
      </c>
      <c r="F249" s="21">
        <v>17387.774957611149</v>
      </c>
      <c r="G249" s="21">
        <v>23742.696218778914</v>
      </c>
      <c r="H249" s="43">
        <v>26941.187881642512</v>
      </c>
      <c r="I249" s="43">
        <v>43567.834408460876</v>
      </c>
      <c r="J249" s="43">
        <v>82708.604499346693</v>
      </c>
      <c r="K249" s="43">
        <v>200232.79492020907</v>
      </c>
      <c r="L249" s="21">
        <v>594759.41605522681</v>
      </c>
      <c r="M249" s="65">
        <v>943789.89716911782</v>
      </c>
      <c r="N249" s="64">
        <v>803514.90361111111</v>
      </c>
      <c r="O249" s="21">
        <v>805509.80512820545</v>
      </c>
      <c r="P249" s="21">
        <v>954658.96317073191</v>
      </c>
      <c r="Q249" s="21">
        <v>996461.37153846154</v>
      </c>
      <c r="R249" s="21">
        <v>1042511.1056410256</v>
      </c>
      <c r="S249" s="21">
        <v>986093.00076923065</v>
      </c>
      <c r="T249" s="21">
        <v>1006432.3582051285</v>
      </c>
    </row>
    <row r="250" spans="2:20" x14ac:dyDescent="0.3">
      <c r="B250" s="3" t="s">
        <v>539</v>
      </c>
      <c r="C250" s="21">
        <v>3362.5128122248134</v>
      </c>
      <c r="D250" s="21">
        <v>3208.9559340659339</v>
      </c>
      <c r="E250" s="21">
        <v>3466.0722168803409</v>
      </c>
      <c r="F250" s="21">
        <v>7065.7639285714276</v>
      </c>
      <c r="G250" s="21">
        <v>9341.8658333333333</v>
      </c>
      <c r="H250" s="43">
        <v>18315.489059829062</v>
      </c>
      <c r="I250" s="43">
        <v>24256.287533700975</v>
      </c>
      <c r="J250" s="43">
        <v>41951.089010912692</v>
      </c>
      <c r="K250" s="43">
        <v>70774.987621527776</v>
      </c>
      <c r="L250" s="21">
        <v>169326.38819999996</v>
      </c>
      <c r="M250" s="65">
        <v>423009.88630252104</v>
      </c>
      <c r="N250" s="64">
        <v>268876.07470588241</v>
      </c>
      <c r="O250" s="21">
        <v>370255.53941176477</v>
      </c>
      <c r="P250" s="21">
        <v>373381.39411764708</v>
      </c>
      <c r="Q250" s="21">
        <v>370501.82588235289</v>
      </c>
      <c r="R250" s="21">
        <v>396615.71294117649</v>
      </c>
      <c r="S250" s="21">
        <v>559607.48647058848</v>
      </c>
      <c r="T250" s="21">
        <v>621831.17058823525</v>
      </c>
    </row>
    <row r="251" spans="2:20" x14ac:dyDescent="0.3">
      <c r="B251" s="3" t="s">
        <v>631</v>
      </c>
      <c r="C251" s="21">
        <v>10231.095408754911</v>
      </c>
      <c r="D251" s="21">
        <v>12980.859861931769</v>
      </c>
      <c r="E251" s="21">
        <v>16573.673088404699</v>
      </c>
      <c r="F251" s="21">
        <v>20709.434269739195</v>
      </c>
      <c r="G251" s="21">
        <v>25459.455693757631</v>
      </c>
      <c r="H251" s="43">
        <v>32319.311768763215</v>
      </c>
      <c r="I251" s="43">
        <v>44892.474985141271</v>
      </c>
      <c r="J251" s="43">
        <v>81061.585588442555</v>
      </c>
      <c r="K251" s="43">
        <v>211365.35379125981</v>
      </c>
      <c r="L251" s="21">
        <v>506599.65661682235</v>
      </c>
      <c r="M251" s="65">
        <v>763640.99155844143</v>
      </c>
      <c r="N251" s="64">
        <v>665029.34704545443</v>
      </c>
      <c r="O251" s="21">
        <v>665029.34704545443</v>
      </c>
      <c r="P251" s="21">
        <v>783377.55659090925</v>
      </c>
      <c r="Q251" s="21">
        <v>783667.27954545454</v>
      </c>
      <c r="R251" s="21">
        <v>783816.65454545466</v>
      </c>
      <c r="S251" s="21">
        <v>784026.59090909082</v>
      </c>
      <c r="T251" s="21">
        <v>880540.16522727243</v>
      </c>
    </row>
    <row r="252" spans="2:20" x14ac:dyDescent="0.3">
      <c r="B252" s="3" t="s">
        <v>366</v>
      </c>
      <c r="C252" s="21">
        <v>10873.540122394113</v>
      </c>
      <c r="D252" s="21">
        <v>15414.502903484949</v>
      </c>
      <c r="E252" s="21">
        <v>20225.788102785253</v>
      </c>
      <c r="F252" s="21">
        <v>26319.484517120974</v>
      </c>
      <c r="G252" s="21">
        <v>37007.032269162992</v>
      </c>
      <c r="H252" s="43">
        <v>43345.224647516923</v>
      </c>
      <c r="I252" s="43">
        <v>68005.230273421315</v>
      </c>
      <c r="J252" s="43">
        <v>110809.81913309272</v>
      </c>
      <c r="K252" s="43">
        <v>261382.73482060642</v>
      </c>
      <c r="L252" s="21">
        <v>540779.77330254682</v>
      </c>
      <c r="M252" s="65">
        <v>768060.40339325834</v>
      </c>
      <c r="N252" s="64">
        <v>645620.24042207818</v>
      </c>
      <c r="O252" s="21">
        <v>636311.15461783379</v>
      </c>
      <c r="P252" s="21">
        <v>639934.82652037626</v>
      </c>
      <c r="Q252" s="21">
        <v>816414.13385093189</v>
      </c>
      <c r="R252" s="21">
        <v>832551.40543478238</v>
      </c>
      <c r="S252" s="21">
        <v>835273.62165109022</v>
      </c>
      <c r="T252" s="21">
        <v>962547.69620689657</v>
      </c>
    </row>
    <row r="253" spans="2:20" x14ac:dyDescent="0.3">
      <c r="B253" s="3" t="s">
        <v>632</v>
      </c>
      <c r="C253" s="21">
        <v>8925.0824566026458</v>
      </c>
      <c r="D253" s="21">
        <v>13228.193899830432</v>
      </c>
      <c r="E253" s="21">
        <v>16107.74195048309</v>
      </c>
      <c r="F253" s="21">
        <v>19902.44738314825</v>
      </c>
      <c r="G253" s="21">
        <v>25866.957817460319</v>
      </c>
      <c r="H253" s="43">
        <v>29500.839400362314</v>
      </c>
      <c r="I253" s="43">
        <v>44427.382012790949</v>
      </c>
      <c r="J253" s="43">
        <v>71370.870971681099</v>
      </c>
      <c r="K253" s="43">
        <v>165613.41390079365</v>
      </c>
      <c r="L253" s="21">
        <v>212742.01658333337</v>
      </c>
      <c r="M253" s="65">
        <v>372286.23466165422</v>
      </c>
      <c r="N253" s="64">
        <v>292383.31842105265</v>
      </c>
      <c r="O253" s="21">
        <v>283495.70894736849</v>
      </c>
      <c r="P253" s="21">
        <v>296909.98421052628</v>
      </c>
      <c r="Q253" s="21">
        <v>322135.1831578947</v>
      </c>
      <c r="R253" s="21">
        <v>262601.33631578943</v>
      </c>
      <c r="S253" s="21">
        <v>574239.0557894737</v>
      </c>
      <c r="T253" s="21">
        <v>574239.0557894737</v>
      </c>
    </row>
    <row r="254" spans="2:20" x14ac:dyDescent="0.3">
      <c r="B254" s="3" t="s">
        <v>409</v>
      </c>
      <c r="C254" s="21">
        <v>7541.6512860931334</v>
      </c>
      <c r="D254" s="21">
        <v>9229.5443387314426</v>
      </c>
      <c r="E254" s="21">
        <v>16499.142012986867</v>
      </c>
      <c r="F254" s="21">
        <v>22212.891236567124</v>
      </c>
      <c r="G254" s="21">
        <v>28806.903625421724</v>
      </c>
      <c r="H254" s="43">
        <v>33960.524228150411</v>
      </c>
      <c r="I254" s="43">
        <v>56190.898376524383</v>
      </c>
      <c r="J254" s="43">
        <v>103457.96039459626</v>
      </c>
      <c r="K254" s="43">
        <v>231345.57307692312</v>
      </c>
      <c r="L254" s="21">
        <v>729543.79405405407</v>
      </c>
      <c r="M254" s="65">
        <v>1599058.4501567394</v>
      </c>
      <c r="N254" s="64">
        <v>1308948.7874999999</v>
      </c>
      <c r="O254" s="21">
        <v>1567870.5000000005</v>
      </c>
      <c r="P254" s="21">
        <v>1561394.7760869565</v>
      </c>
      <c r="Q254" s="21">
        <v>1561394.7760869565</v>
      </c>
      <c r="R254" s="21">
        <v>1529565.8270833334</v>
      </c>
      <c r="S254" s="21">
        <v>1800270.2340425532</v>
      </c>
      <c r="T254" s="21">
        <v>1824771.1086956516</v>
      </c>
    </row>
    <row r="255" spans="2:20" x14ac:dyDescent="0.3">
      <c r="B255" s="3" t="s">
        <v>367</v>
      </c>
      <c r="C255" s="21">
        <v>10727.895123516084</v>
      </c>
      <c r="D255" s="21">
        <v>16962.15315067735</v>
      </c>
      <c r="E255" s="21">
        <v>22142.779907574863</v>
      </c>
      <c r="F255" s="21">
        <v>28611.325877022828</v>
      </c>
      <c r="G255" s="21">
        <v>36539.682529172656</v>
      </c>
      <c r="H255" s="43">
        <v>42149.807003261645</v>
      </c>
      <c r="I255" s="43">
        <v>57397.7220685477</v>
      </c>
      <c r="J255" s="43">
        <v>96986.145776101781</v>
      </c>
      <c r="K255" s="43">
        <v>271346.80354491452</v>
      </c>
      <c r="L255" s="21">
        <v>631389.7029754601</v>
      </c>
      <c r="M255" s="65">
        <v>951956.98537562601</v>
      </c>
      <c r="N255" s="64">
        <v>879148.74586206884</v>
      </c>
      <c r="O255" s="21">
        <v>879395.06563218392</v>
      </c>
      <c r="P255" s="21">
        <v>891861.8127586206</v>
      </c>
      <c r="Q255" s="21">
        <v>949859.26285714307</v>
      </c>
      <c r="R255" s="21">
        <v>995968.7463095237</v>
      </c>
      <c r="S255" s="21">
        <v>1038709.9577647058</v>
      </c>
      <c r="T255" s="21">
        <v>1034082.8911764704</v>
      </c>
    </row>
    <row r="256" spans="2:20" x14ac:dyDescent="0.3">
      <c r="B256" s="3" t="s">
        <v>548</v>
      </c>
      <c r="C256" s="21">
        <v>5328.3768531468531</v>
      </c>
      <c r="D256" s="21">
        <v>7652.5639962121213</v>
      </c>
      <c r="E256" s="21">
        <v>16874.067045454547</v>
      </c>
      <c r="F256" s="21">
        <v>17885.326969696969</v>
      </c>
      <c r="G256" s="21">
        <v>19234.430303030302</v>
      </c>
      <c r="H256" s="43">
        <v>30819.854242424237</v>
      </c>
      <c r="I256" s="43">
        <v>57059.135126262634</v>
      </c>
      <c r="J256" s="43">
        <v>98261.062409090911</v>
      </c>
      <c r="K256" s="43">
        <v>209850.68249537039</v>
      </c>
      <c r="L256" s="21">
        <v>794268.9259756098</v>
      </c>
      <c r="M256" s="65">
        <v>1553999.3023076924</v>
      </c>
      <c r="N256" s="64">
        <v>1049593.2775000003</v>
      </c>
      <c r="O256" s="21">
        <v>1208200</v>
      </c>
      <c r="P256" s="21">
        <v>1593864.0624999998</v>
      </c>
      <c r="Q256" s="21">
        <v>1760621.4285714284</v>
      </c>
      <c r="R256" s="21">
        <v>1760621.4285714284</v>
      </c>
      <c r="S256" s="21">
        <v>1760621.4285714284</v>
      </c>
      <c r="T256" s="21">
        <v>1860236.4285714284</v>
      </c>
    </row>
    <row r="257" spans="2:20" x14ac:dyDescent="0.3">
      <c r="B257" s="3" t="s">
        <v>550</v>
      </c>
      <c r="C257" s="21">
        <v>11910.954018578645</v>
      </c>
      <c r="D257" s="21">
        <v>14871.981863951543</v>
      </c>
      <c r="E257" s="21">
        <v>16738.521866822684</v>
      </c>
      <c r="F257" s="21">
        <v>21102.132348594099</v>
      </c>
      <c r="G257" s="21">
        <v>28329.392976401959</v>
      </c>
      <c r="H257" s="43">
        <v>30038.987765142021</v>
      </c>
      <c r="I257" s="43">
        <v>43421.801209935897</v>
      </c>
      <c r="J257" s="43">
        <v>80011.140234404636</v>
      </c>
      <c r="K257" s="43">
        <v>211761.78584015358</v>
      </c>
      <c r="L257" s="21">
        <v>540811.31302687409</v>
      </c>
      <c r="M257" s="65">
        <v>793792.43283062638</v>
      </c>
      <c r="N257" s="64">
        <v>601432.52999999968</v>
      </c>
      <c r="O257" s="21">
        <v>761975.30967741949</v>
      </c>
      <c r="P257" s="21">
        <v>767953.74444444431</v>
      </c>
      <c r="Q257" s="21">
        <v>834975.91655737697</v>
      </c>
      <c r="R257" s="21">
        <v>852989.6095238094</v>
      </c>
      <c r="S257" s="21">
        <v>862546.38793650782</v>
      </c>
      <c r="T257" s="21">
        <v>858177.91112903215</v>
      </c>
    </row>
    <row r="258" spans="2:20" x14ac:dyDescent="0.3">
      <c r="B258" s="27" t="s">
        <v>200</v>
      </c>
      <c r="C258" s="41">
        <f>+SUMPRODUCT(C259:C259,'III. Aportantes'!C259:C259)/'III. Aportantes'!C258</f>
        <v>8300.1154537446073</v>
      </c>
      <c r="D258" s="41">
        <f>+SUMPRODUCT(D259:D259,'III. Aportantes'!D259:D259)/'III. Aportantes'!D258</f>
        <v>10032.46570459402</v>
      </c>
      <c r="E258" s="41">
        <f>+SUMPRODUCT(E259:E259,'III. Aportantes'!E259:E259)/'III. Aportantes'!E258</f>
        <v>11985.56962773224</v>
      </c>
      <c r="F258" s="41">
        <f>+SUMPRODUCT(F259:F259,'III. Aportantes'!F259:F259)/'III. Aportantes'!F258</f>
        <v>13979.334307486786</v>
      </c>
      <c r="G258" s="41">
        <f>+SUMPRODUCT(G259:G259,'III. Aportantes'!G259:G259)/'III. Aportantes'!G258</f>
        <v>18026.757395759636</v>
      </c>
      <c r="H258" s="54">
        <f>+SUMPRODUCT(H259:H259,'III. Aportantes'!H259:H259)/'III. Aportantes'!H258</f>
        <v>24383.802670575766</v>
      </c>
      <c r="I258" s="54">
        <f>+SUMPRODUCT(I259:I259,'III. Aportantes'!I259:I259)/'III. Aportantes'!I258</f>
        <v>35099.468937066973</v>
      </c>
      <c r="J258" s="54">
        <f>+SUMPRODUCT(J259:J259,'III. Aportantes'!J259:J259)/'III. Aportantes'!J258</f>
        <v>52975.815537509305</v>
      </c>
      <c r="K258" s="54">
        <f>+SUMPRODUCT(K259:K259,'III. Aportantes'!K259:K259)/'III. Aportantes'!K258</f>
        <v>113187.03572825032</v>
      </c>
      <c r="L258" s="41">
        <f>+SUMPRODUCT(L259:L259,'III. Aportantes'!L259:L259)/'III. Aportantes'!L258</f>
        <v>303513.10283176595</v>
      </c>
      <c r="M258" s="41">
        <f>+SUMPRODUCT(M259:M259,'III. Aportantes'!M259:M259)/'III. Aportantes'!M258</f>
        <v>493171.8128709055</v>
      </c>
      <c r="N258" s="78">
        <f>+SUMPRODUCT(N259:N259,'III. Aportantes'!N259:N259)/'III. Aportantes'!N258</f>
        <v>453057.84884615394</v>
      </c>
      <c r="O258" s="111">
        <f>+SUMPRODUCT(O259:O259,'III. Aportantes'!O259:O259)/'III. Aportantes'!O258</f>
        <v>483696.3898701297</v>
      </c>
      <c r="P258" s="111">
        <f>+SUMPRODUCT(P259:P259,'III. Aportantes'!P259:P259)/'III. Aportantes'!P258</f>
        <v>490305.02749999985</v>
      </c>
      <c r="Q258" s="111">
        <f>+SUMPRODUCT(Q259:Q259,'III. Aportantes'!Q259:Q259)/'III. Aportantes'!Q258</f>
        <v>493875.98828947369</v>
      </c>
      <c r="R258" s="111">
        <f>+SUMPRODUCT(R259:R259,'III. Aportantes'!R259:R259)/'III. Aportantes'!R258</f>
        <v>503789.33000000007</v>
      </c>
      <c r="S258" s="111">
        <f>+SUMPRODUCT(S259:S259,'III. Aportantes'!S259:S259)/'III. Aportantes'!S258</f>
        <v>504345.83816901396</v>
      </c>
      <c r="T258" s="111">
        <f>+SUMPRODUCT(T259:T259,'III. Aportantes'!T259:T259)/'III. Aportantes'!T258</f>
        <v>528538.32157142868</v>
      </c>
    </row>
    <row r="259" spans="2:20" x14ac:dyDescent="0.3">
      <c r="B259" s="5" t="s">
        <v>368</v>
      </c>
      <c r="C259" s="22">
        <v>8300.1154537446073</v>
      </c>
      <c r="D259" s="22">
        <v>10032.46570459402</v>
      </c>
      <c r="E259" s="22">
        <v>11985.56962773224</v>
      </c>
      <c r="F259" s="22">
        <v>13979.334307486786</v>
      </c>
      <c r="G259" s="22">
        <v>18026.757395759636</v>
      </c>
      <c r="H259" s="55">
        <v>24383.802670575766</v>
      </c>
      <c r="I259" s="55">
        <v>35099.468937066973</v>
      </c>
      <c r="J259" s="55">
        <v>52975.815537509305</v>
      </c>
      <c r="K259" s="55">
        <v>113187.03572825032</v>
      </c>
      <c r="L259" s="22">
        <v>303513.10283176595</v>
      </c>
      <c r="M259" s="65">
        <v>493171.81287090556</v>
      </c>
      <c r="N259" s="71">
        <v>453057.84884615394</v>
      </c>
      <c r="O259" s="21">
        <v>483696.38987012976</v>
      </c>
      <c r="P259" s="21">
        <v>490305.02749999985</v>
      </c>
      <c r="Q259" s="21">
        <v>493875.98828947369</v>
      </c>
      <c r="R259" s="21">
        <v>503789.33000000007</v>
      </c>
      <c r="S259" s="21">
        <v>504345.83816901391</v>
      </c>
      <c r="T259" s="21">
        <v>528538.32157142868</v>
      </c>
    </row>
    <row r="260" spans="2:20" x14ac:dyDescent="0.3">
      <c r="B260" s="27" t="s">
        <v>201</v>
      </c>
      <c r="C260" s="41">
        <f>+SUMPRODUCT(C261:C273,'III. Aportantes'!C261:C273)/'III. Aportantes'!C260</f>
        <v>12960.714933119083</v>
      </c>
      <c r="D260" s="41">
        <f>+SUMPRODUCT(D261:D273,'III. Aportantes'!D261:D273)/'III. Aportantes'!D260</f>
        <v>17661.224046567913</v>
      </c>
      <c r="E260" s="41">
        <f>+SUMPRODUCT(E261:E273,'III. Aportantes'!E261:E273)/'III. Aportantes'!E260</f>
        <v>23706.696436441827</v>
      </c>
      <c r="F260" s="41">
        <f>+SUMPRODUCT(F261:F273,'III. Aportantes'!F261:F273)/'III. Aportantes'!F260</f>
        <v>29233.869765368749</v>
      </c>
      <c r="G260" s="41">
        <f>+SUMPRODUCT(G261:G273,'III. Aportantes'!G261:G273)/'III. Aportantes'!G260</f>
        <v>40442.416077968141</v>
      </c>
      <c r="H260" s="41">
        <f>+SUMPRODUCT(H261:H273,'III. Aportantes'!H261:H273)/'III. Aportantes'!H260</f>
        <v>51669.968734212373</v>
      </c>
      <c r="I260" s="41">
        <f>+SUMPRODUCT(I261:I273,'III. Aportantes'!I261:I273)/'III. Aportantes'!I260</f>
        <v>76299.35576560421</v>
      </c>
      <c r="J260" s="41">
        <f>+SUMPRODUCT(J261:J273,'III. Aportantes'!J261:J273)/'III. Aportantes'!J260</f>
        <v>131509.71530337253</v>
      </c>
      <c r="K260" s="54">
        <f>+SUMPRODUCT(K261:K273,'III. Aportantes'!K261:K273)/'III. Aportantes'!K260</f>
        <v>282861.29211569147</v>
      </c>
      <c r="L260" s="41">
        <f>+SUMPRODUCT(L261:L273,'III. Aportantes'!L261:L273)/'III. Aportantes'!L260</f>
        <v>818444.62766244553</v>
      </c>
      <c r="M260" s="41">
        <f>+SUMPRODUCT(M261:M273,'III. Aportantes'!M261:M273)/'III. Aportantes'!M260</f>
        <v>1441900.1038344207</v>
      </c>
      <c r="N260" s="78">
        <f>+SUMPRODUCT(N261:N273,'III. Aportantes'!N261:N273)/'III. Aportantes'!N260</f>
        <v>1324041.1743874275</v>
      </c>
      <c r="O260" s="111">
        <f>+SUMPRODUCT(O261:O273,'III. Aportantes'!O261:O273)/'III. Aportantes'!O260</f>
        <v>1370862.5048306705</v>
      </c>
      <c r="P260" s="111">
        <f>+SUMPRODUCT(P261:P273,'III. Aportantes'!P261:P273)/'III. Aportantes'!P260</f>
        <v>1396527.261398467</v>
      </c>
      <c r="Q260" s="111">
        <f>+SUMPRODUCT(Q261:Q273,'III. Aportantes'!Q261:Q273)/'III. Aportantes'!Q260</f>
        <v>1464828.3508028258</v>
      </c>
      <c r="R260" s="111">
        <f>+SUMPRODUCT(R261:R273,'III. Aportantes'!R261:R273)/'III. Aportantes'!R260</f>
        <v>1511542.812930923</v>
      </c>
      <c r="S260" s="111">
        <f>+SUMPRODUCT(S261:S273,'III. Aportantes'!S261:S273)/'III. Aportantes'!S260</f>
        <v>1518054.6602465939</v>
      </c>
      <c r="T260" s="111">
        <f>+SUMPRODUCT(T261:T273,'III. Aportantes'!T261:T273)/'III. Aportantes'!T260</f>
        <v>1509843.0380853817</v>
      </c>
    </row>
    <row r="261" spans="2:20" x14ac:dyDescent="0.3">
      <c r="B261" s="3" t="s">
        <v>369</v>
      </c>
      <c r="C261" s="21">
        <v>12349.908445346862</v>
      </c>
      <c r="D261" s="21">
        <v>16103.642164071347</v>
      </c>
      <c r="E261" s="21">
        <v>20169.786149626823</v>
      </c>
      <c r="F261" s="21">
        <v>25482.227786029802</v>
      </c>
      <c r="G261" s="21">
        <v>35136.910953940518</v>
      </c>
      <c r="H261" s="43">
        <v>46480.622790315225</v>
      </c>
      <c r="I261" s="43">
        <v>67260.688180964746</v>
      </c>
      <c r="J261" s="43">
        <v>111838.69759192517</v>
      </c>
      <c r="K261" s="43">
        <v>242695.25563308716</v>
      </c>
      <c r="L261" s="21">
        <v>717017.98842586065</v>
      </c>
      <c r="M261" s="65">
        <v>1281501.226995074</v>
      </c>
      <c r="N261" s="64">
        <v>1138597.1359829057</v>
      </c>
      <c r="O261" s="21">
        <v>1247616.387413793</v>
      </c>
      <c r="P261" s="21">
        <v>1299992.6698275865</v>
      </c>
      <c r="Q261" s="21">
        <v>1305495.496810345</v>
      </c>
      <c r="R261" s="21">
        <v>1309190.1711206895</v>
      </c>
      <c r="S261" s="21">
        <v>1329349.2875862066</v>
      </c>
      <c r="T261" s="21">
        <v>1342021.0950434781</v>
      </c>
    </row>
    <row r="262" spans="2:20" x14ac:dyDescent="0.3">
      <c r="B262" s="3" t="s">
        <v>633</v>
      </c>
      <c r="C262" s="21">
        <v>14406.642719298246</v>
      </c>
      <c r="D262" s="21">
        <v>17868.057716374267</v>
      </c>
      <c r="E262" s="21">
        <v>21028.711263784462</v>
      </c>
      <c r="F262" s="21">
        <v>26526.848302489179</v>
      </c>
      <c r="G262" s="21">
        <v>38534.190984848487</v>
      </c>
      <c r="H262" s="43">
        <v>50600.477801587309</v>
      </c>
      <c r="I262" s="43">
        <v>69255.990662698416</v>
      </c>
      <c r="J262" s="43">
        <v>114063.3449583333</v>
      </c>
      <c r="K262" s="43">
        <v>275115.30008342874</v>
      </c>
      <c r="L262" s="21">
        <v>1020187.8724583334</v>
      </c>
      <c r="M262" s="65">
        <v>1357002.8219607843</v>
      </c>
      <c r="N262" s="64">
        <v>1273432.8181818181</v>
      </c>
      <c r="O262" s="21">
        <v>1302964.8022727272</v>
      </c>
      <c r="P262" s="21">
        <v>1322582.1409090909</v>
      </c>
      <c r="Q262" s="21">
        <v>1384341.7949999999</v>
      </c>
      <c r="R262" s="21">
        <v>1423795.8954545455</v>
      </c>
      <c r="S262" s="21">
        <v>1379881.0872727267</v>
      </c>
      <c r="T262" s="21">
        <v>1414641.1380952382</v>
      </c>
    </row>
    <row r="263" spans="2:20" x14ac:dyDescent="0.3">
      <c r="B263" s="3" t="s">
        <v>370</v>
      </c>
      <c r="C263" s="21">
        <v>10814.379258363939</v>
      </c>
      <c r="D263" s="21">
        <v>15459.114961259531</v>
      </c>
      <c r="E263" s="21">
        <v>20204.335938955028</v>
      </c>
      <c r="F263" s="21">
        <v>19954.689244406716</v>
      </c>
      <c r="G263" s="21">
        <v>25608.587345649052</v>
      </c>
      <c r="H263" s="43">
        <v>35966.440717395686</v>
      </c>
      <c r="I263" s="43">
        <v>52977.536249281693</v>
      </c>
      <c r="J263" s="43">
        <v>89488.446076470544</v>
      </c>
      <c r="K263" s="43">
        <v>184829.17736825344</v>
      </c>
      <c r="L263" s="21">
        <v>456644.79753535357</v>
      </c>
      <c r="M263" s="65">
        <v>726177.10532203398</v>
      </c>
      <c r="N263" s="64">
        <v>676177.83069767442</v>
      </c>
      <c r="O263" s="21">
        <v>698211.8897674419</v>
      </c>
      <c r="P263" s="21">
        <v>687943.00214285729</v>
      </c>
      <c r="Q263" s="21">
        <v>738736.89761904755</v>
      </c>
      <c r="R263" s="21">
        <v>766514.27333333308</v>
      </c>
      <c r="S263" s="21">
        <v>757982.75952380954</v>
      </c>
      <c r="T263" s="21">
        <v>760342.85170731728</v>
      </c>
    </row>
    <row r="264" spans="2:20" x14ac:dyDescent="0.3">
      <c r="B264" s="3" t="s">
        <v>634</v>
      </c>
      <c r="C264" s="21">
        <v>8868.5874303066503</v>
      </c>
      <c r="D264" s="21">
        <v>12144.813099859484</v>
      </c>
      <c r="E264" s="21">
        <v>15041.409941196236</v>
      </c>
      <c r="F264" s="21">
        <v>18127.380028409087</v>
      </c>
      <c r="G264" s="21">
        <v>26894.876507228695</v>
      </c>
      <c r="H264" s="43">
        <v>34427.084654680009</v>
      </c>
      <c r="I264" s="43">
        <v>53450.751963239047</v>
      </c>
      <c r="J264" s="43">
        <v>89757.329502569875</v>
      </c>
      <c r="K264" s="43">
        <v>193945.55914230636</v>
      </c>
      <c r="L264" s="21">
        <v>625819.04476683936</v>
      </c>
      <c r="M264" s="65">
        <v>1117360.9330555554</v>
      </c>
      <c r="N264" s="64">
        <v>1013792.913703704</v>
      </c>
      <c r="O264" s="21">
        <v>1044467.8437037037</v>
      </c>
      <c r="P264" s="21">
        <v>1053746.4196296292</v>
      </c>
      <c r="Q264" s="21">
        <v>1132820.2795999998</v>
      </c>
      <c r="R264" s="21">
        <v>1170556.0843999998</v>
      </c>
      <c r="S264" s="21">
        <v>1214261.7524000001</v>
      </c>
      <c r="T264" s="21">
        <v>1214992.5524999998</v>
      </c>
    </row>
    <row r="265" spans="2:20" x14ac:dyDescent="0.3">
      <c r="B265" s="3" t="s">
        <v>371</v>
      </c>
      <c r="C265" s="21">
        <v>15095.066338417933</v>
      </c>
      <c r="D265" s="21">
        <v>21213.747421929609</v>
      </c>
      <c r="E265" s="21">
        <v>29393.305195535493</v>
      </c>
      <c r="F265" s="21">
        <v>37623.868521130389</v>
      </c>
      <c r="G265" s="21">
        <v>56019.849092049415</v>
      </c>
      <c r="H265" s="43">
        <v>70722.586432032142</v>
      </c>
      <c r="I265" s="43">
        <v>102895.409558617</v>
      </c>
      <c r="J265" s="43">
        <v>181066.60296899348</v>
      </c>
      <c r="K265" s="43">
        <v>392387.83882522862</v>
      </c>
      <c r="L265" s="21">
        <v>1141319.9307147257</v>
      </c>
      <c r="M265" s="65">
        <v>1671802.3482776617</v>
      </c>
      <c r="N265" s="64">
        <v>1519021.4536567163</v>
      </c>
      <c r="O265" s="21">
        <v>1571126.2562043793</v>
      </c>
      <c r="P265" s="21">
        <v>1615705.5998550719</v>
      </c>
      <c r="Q265" s="21">
        <v>1687893.800431655</v>
      </c>
      <c r="R265" s="21">
        <v>1758352.8531617646</v>
      </c>
      <c r="S265" s="21">
        <v>1772538.9660740742</v>
      </c>
      <c r="T265" s="21">
        <v>1775396.5343165467</v>
      </c>
    </row>
    <row r="266" spans="2:20" x14ac:dyDescent="0.3">
      <c r="B266" s="3" t="s">
        <v>372</v>
      </c>
      <c r="C266" s="21">
        <v>8269.333414593284</v>
      </c>
      <c r="D266" s="21">
        <v>11441.178081425445</v>
      </c>
      <c r="E266" s="21">
        <v>13877.258350228736</v>
      </c>
      <c r="F266" s="21">
        <v>18660.589819506702</v>
      </c>
      <c r="G266" s="21">
        <v>27609.396393094223</v>
      </c>
      <c r="H266" s="43">
        <v>39878.959613988271</v>
      </c>
      <c r="I266" s="43">
        <v>61315.212854097277</v>
      </c>
      <c r="J266" s="43">
        <v>107634.10605494976</v>
      </c>
      <c r="K266" s="43">
        <v>236868.16248905251</v>
      </c>
      <c r="L266" s="21">
        <v>667043.47380507342</v>
      </c>
      <c r="M266" s="65">
        <v>970794.39376370248</v>
      </c>
      <c r="N266" s="79">
        <v>900986.43084033579</v>
      </c>
      <c r="O266" s="112">
        <v>922575.0320338984</v>
      </c>
      <c r="P266" s="112">
        <v>913563.04923728772</v>
      </c>
      <c r="Q266" s="112">
        <v>957384.02042372862</v>
      </c>
      <c r="R266" s="112">
        <v>1028120.4379661018</v>
      </c>
      <c r="S266" s="112">
        <v>997629.85295652226</v>
      </c>
      <c r="T266" s="112">
        <v>1079335.29773913</v>
      </c>
    </row>
    <row r="267" spans="2:20" x14ac:dyDescent="0.3">
      <c r="B267" s="3" t="s">
        <v>373</v>
      </c>
      <c r="C267" s="21">
        <v>12157.202434124965</v>
      </c>
      <c r="D267" s="21">
        <v>15996.585862001999</v>
      </c>
      <c r="E267" s="21">
        <v>21375.89027648963</v>
      </c>
      <c r="F267" s="21">
        <v>27264.933261303264</v>
      </c>
      <c r="G267" s="21">
        <v>37494.049628872206</v>
      </c>
      <c r="H267" s="43">
        <v>51014.462332416188</v>
      </c>
      <c r="I267" s="43">
        <v>73361.315132051648</v>
      </c>
      <c r="J267" s="43">
        <v>127695.31137254903</v>
      </c>
      <c r="K267" s="43">
        <v>295391.27983891597</v>
      </c>
      <c r="L267" s="21">
        <v>928999.83279288711</v>
      </c>
      <c r="M267" s="65">
        <v>1389268.9997556394</v>
      </c>
      <c r="N267" s="64">
        <v>1291986.1917948711</v>
      </c>
      <c r="O267" s="21">
        <v>1296063.1234615385</v>
      </c>
      <c r="P267" s="21">
        <v>1379272.0177631574</v>
      </c>
      <c r="Q267" s="21">
        <v>1415450.2687012991</v>
      </c>
      <c r="R267" s="21">
        <v>1407835.5294666672</v>
      </c>
      <c r="S267" s="21">
        <v>1459462.2864864867</v>
      </c>
      <c r="T267" s="21">
        <v>1484068.1531081083</v>
      </c>
    </row>
    <row r="268" spans="2:20" x14ac:dyDescent="0.3">
      <c r="B268" s="3" t="s">
        <v>635</v>
      </c>
      <c r="C268" s="21">
        <v>11085.201894454398</v>
      </c>
      <c r="D268" s="21">
        <v>15551.794711538465</v>
      </c>
      <c r="E268" s="21">
        <v>21690.55660603039</v>
      </c>
      <c r="F268" s="21">
        <v>26991.849206410257</v>
      </c>
      <c r="G268" s="21">
        <v>37533.674161669041</v>
      </c>
      <c r="H268" s="43">
        <v>46867.264889399339</v>
      </c>
      <c r="I268" s="43">
        <v>66451.480265700477</v>
      </c>
      <c r="J268" s="43">
        <v>112862.83153079711</v>
      </c>
      <c r="K268" s="43">
        <v>237535.34203102454</v>
      </c>
      <c r="L268" s="21">
        <v>649281.90985782002</v>
      </c>
      <c r="M268" s="65">
        <v>1089939.8326724139</v>
      </c>
      <c r="N268" s="64">
        <v>1043854.2300000002</v>
      </c>
      <c r="O268" s="21">
        <v>990032.60062500008</v>
      </c>
      <c r="P268" s="21">
        <v>1019110.0843750001</v>
      </c>
      <c r="Q268" s="21">
        <v>1085828.1568750001</v>
      </c>
      <c r="R268" s="21">
        <v>1131089.7582352944</v>
      </c>
      <c r="S268" s="21">
        <v>1148651.7527777778</v>
      </c>
      <c r="T268" s="21">
        <v>1194562.4705882357</v>
      </c>
    </row>
    <row r="269" spans="2:20" x14ac:dyDescent="0.3">
      <c r="B269" s="3" t="s">
        <v>374</v>
      </c>
      <c r="C269" s="21">
        <v>11147.098953596849</v>
      </c>
      <c r="D269" s="21">
        <v>14357.395463460069</v>
      </c>
      <c r="E269" s="21">
        <v>20733.005832878302</v>
      </c>
      <c r="F269" s="21">
        <v>27147.654964328442</v>
      </c>
      <c r="G269" s="21">
        <v>36952.558048942541</v>
      </c>
      <c r="H269" s="43">
        <v>45901.721476054496</v>
      </c>
      <c r="I269" s="43">
        <v>73074.570292964534</v>
      </c>
      <c r="J269" s="43">
        <v>124779.57028333515</v>
      </c>
      <c r="K269" s="43">
        <v>279157.67445506132</v>
      </c>
      <c r="L269" s="21">
        <v>792968.47445668699</v>
      </c>
      <c r="M269" s="65">
        <v>1268358.718725231</v>
      </c>
      <c r="N269" s="64">
        <v>1124557.9447222217</v>
      </c>
      <c r="O269" s="21">
        <v>1207954.1058715582</v>
      </c>
      <c r="P269" s="21">
        <v>1197323.4672972977</v>
      </c>
      <c r="Q269" s="21">
        <v>1275387.176203704</v>
      </c>
      <c r="R269" s="21">
        <v>1342058.7773023257</v>
      </c>
      <c r="S269" s="21">
        <v>1336807.6058878507</v>
      </c>
      <c r="T269" s="21">
        <v>1399754.3869953044</v>
      </c>
    </row>
    <row r="270" spans="2:20" x14ac:dyDescent="0.3">
      <c r="B270" s="3" t="s">
        <v>636</v>
      </c>
      <c r="C270" s="21">
        <v>9322.9955138057412</v>
      </c>
      <c r="D270" s="21">
        <v>13212.555518679394</v>
      </c>
      <c r="E270" s="21">
        <v>18500.098615896361</v>
      </c>
      <c r="F270" s="21">
        <v>23761.972238979874</v>
      </c>
      <c r="G270" s="21">
        <v>41446.289045833335</v>
      </c>
      <c r="H270" s="43">
        <v>50808.271802536234</v>
      </c>
      <c r="I270" s="43">
        <v>68924.088768115951</v>
      </c>
      <c r="J270" s="43">
        <v>106761.02347826086</v>
      </c>
      <c r="K270" s="43">
        <v>229092.65391304347</v>
      </c>
      <c r="L270" s="21">
        <v>584517.45114173228</v>
      </c>
      <c r="M270" s="65">
        <v>1093683.3336585364</v>
      </c>
      <c r="N270" s="64">
        <v>988166.11277777783</v>
      </c>
      <c r="O270" s="21">
        <v>985114.08555555553</v>
      </c>
      <c r="P270" s="21">
        <v>976906.04944444448</v>
      </c>
      <c r="Q270" s="21">
        <v>1017761.3422222224</v>
      </c>
      <c r="R270" s="21">
        <v>1039504.8923529411</v>
      </c>
      <c r="S270" s="21">
        <v>1586587.8358823527</v>
      </c>
      <c r="T270" s="21">
        <v>1085671.5905882353</v>
      </c>
    </row>
    <row r="271" spans="2:20" x14ac:dyDescent="0.3">
      <c r="B271" s="3" t="s">
        <v>375</v>
      </c>
      <c r="C271" s="21">
        <v>16513.175121972927</v>
      </c>
      <c r="D271" s="21">
        <v>22587.853196163749</v>
      </c>
      <c r="E271" s="21">
        <v>29973.038652259511</v>
      </c>
      <c r="F271" s="21">
        <v>35059.603864156161</v>
      </c>
      <c r="G271" s="21">
        <v>46673.447076366218</v>
      </c>
      <c r="H271" s="43">
        <v>58303.849379255204</v>
      </c>
      <c r="I271" s="43">
        <v>84567.516151337462</v>
      </c>
      <c r="J271" s="43">
        <v>145708.70186374625</v>
      </c>
      <c r="K271" s="43">
        <v>301122.6578927536</v>
      </c>
      <c r="L271" s="21">
        <v>859555.54701395007</v>
      </c>
      <c r="M271" s="65">
        <v>1724564.3528290943</v>
      </c>
      <c r="N271" s="64">
        <v>1608178.1699221176</v>
      </c>
      <c r="O271" s="21">
        <v>1645078.2920031052</v>
      </c>
      <c r="P271" s="21">
        <v>1677719.0539191286</v>
      </c>
      <c r="Q271" s="21">
        <v>1765575.8426718744</v>
      </c>
      <c r="R271" s="21">
        <v>1823627.8590423863</v>
      </c>
      <c r="S271" s="21">
        <v>1818020.8394488208</v>
      </c>
      <c r="T271" s="21">
        <v>1736007.1045241817</v>
      </c>
    </row>
    <row r="272" spans="2:20" x14ac:dyDescent="0.3">
      <c r="B272" s="3" t="s">
        <v>376</v>
      </c>
      <c r="C272" s="21">
        <v>10581.847148598137</v>
      </c>
      <c r="D272" s="21">
        <v>15226.720053622785</v>
      </c>
      <c r="E272" s="21">
        <v>20591.748480572012</v>
      </c>
      <c r="F272" s="21">
        <v>24954.113854081064</v>
      </c>
      <c r="G272" s="21">
        <v>37008.36856266181</v>
      </c>
      <c r="H272" s="43">
        <v>51624.640388848602</v>
      </c>
      <c r="I272" s="43">
        <v>76833.942529889217</v>
      </c>
      <c r="J272" s="43">
        <v>126377.29140054986</v>
      </c>
      <c r="K272" s="43">
        <v>282562.19650492235</v>
      </c>
      <c r="L272" s="21">
        <v>805282.89854377869</v>
      </c>
      <c r="M272" s="65">
        <v>1228998.596932007</v>
      </c>
      <c r="N272" s="64">
        <v>1144398.0252325593</v>
      </c>
      <c r="O272" s="21">
        <v>1184499.163448276</v>
      </c>
      <c r="P272" s="21">
        <v>1195314.2511627912</v>
      </c>
      <c r="Q272" s="21">
        <v>1236312.7684705886</v>
      </c>
      <c r="R272" s="21">
        <v>1232070.8056976749</v>
      </c>
      <c r="S272" s="21">
        <v>1219620.1925581393</v>
      </c>
      <c r="T272" s="21">
        <v>1389511.0320689653</v>
      </c>
    </row>
    <row r="273" spans="2:20" x14ac:dyDescent="0.3">
      <c r="B273" s="5" t="s">
        <v>607</v>
      </c>
      <c r="C273" s="21">
        <v>6161.9598498401147</v>
      </c>
      <c r="D273" s="21">
        <v>7847.3508432159606</v>
      </c>
      <c r="E273" s="21">
        <v>10917.69127003115</v>
      </c>
      <c r="F273" s="21">
        <v>14277.268433542669</v>
      </c>
      <c r="G273" s="21">
        <v>18686.89747176685</v>
      </c>
      <c r="H273" s="43">
        <v>23946.890131211916</v>
      </c>
      <c r="I273" s="43">
        <v>33689.00370813498</v>
      </c>
      <c r="J273" s="43">
        <v>59547.631692658731</v>
      </c>
      <c r="K273" s="43">
        <v>127246.78195881884</v>
      </c>
      <c r="L273" s="21">
        <v>416402.53643700777</v>
      </c>
      <c r="M273" s="65">
        <v>813321.35721088434</v>
      </c>
      <c r="N273" s="64">
        <v>651165.2809756099</v>
      </c>
      <c r="O273" s="21">
        <v>712142.88829268294</v>
      </c>
      <c r="P273" s="21">
        <v>782434.09380952409</v>
      </c>
      <c r="Q273" s="21">
        <v>853194.31790697679</v>
      </c>
      <c r="R273" s="21">
        <v>875327.90674418607</v>
      </c>
      <c r="S273" s="21">
        <v>892690.1359523806</v>
      </c>
      <c r="T273" s="21">
        <v>917599.30404761899</v>
      </c>
    </row>
    <row r="274" spans="2:20" x14ac:dyDescent="0.3">
      <c r="B274" s="27" t="s">
        <v>202</v>
      </c>
      <c r="C274" s="41">
        <f>+SUMPRODUCT(C275:C279,'III. Aportantes'!C275:C279)/'III. Aportantes'!C274</f>
        <v>6059.728204721182</v>
      </c>
      <c r="D274" s="41">
        <f>+SUMPRODUCT(D275:D279,'III. Aportantes'!D275:D279)/'III. Aportantes'!D274</f>
        <v>7655.8290545407281</v>
      </c>
      <c r="E274" s="41">
        <f>+SUMPRODUCT(E275:E279,'III. Aportantes'!E275:E279)/'III. Aportantes'!E274</f>
        <v>10006.000277742505</v>
      </c>
      <c r="F274" s="41">
        <f>+SUMPRODUCT(F275:F279,'III. Aportantes'!F275:F279)/'III. Aportantes'!F274</f>
        <v>13783.542024376193</v>
      </c>
      <c r="G274" s="41">
        <f>+SUMPRODUCT(G275:G279,'III. Aportantes'!G275:G279)/'III. Aportantes'!G274</f>
        <v>20144.282605254746</v>
      </c>
      <c r="H274" s="54">
        <f>+SUMPRODUCT(H275:H279,'III. Aportantes'!H275:H279)/'III. Aportantes'!H274</f>
        <v>27121.607152376677</v>
      </c>
      <c r="I274" s="54">
        <f>+SUMPRODUCT(I275:I279,'III. Aportantes'!I275:I279)/'III. Aportantes'!I274</f>
        <v>38931.838674600149</v>
      </c>
      <c r="J274" s="54">
        <f>+SUMPRODUCT(J275:J279,'III. Aportantes'!J275:J279)/'III. Aportantes'!J274</f>
        <v>72472.706248542672</v>
      </c>
      <c r="K274" s="54">
        <f>+SUMPRODUCT(K275:K279,'III. Aportantes'!K275:K279)/'III. Aportantes'!K274</f>
        <v>143254.9200797528</v>
      </c>
      <c r="L274" s="41">
        <f>+SUMPRODUCT(L275:L279,'III. Aportantes'!L275:L279)/'III. Aportantes'!L274</f>
        <v>438792.48525805533</v>
      </c>
      <c r="M274" s="41">
        <f>+SUMPRODUCT(M275:M279,'III. Aportantes'!M275:M279)/'III. Aportantes'!M274</f>
        <v>925625.0064285713</v>
      </c>
      <c r="N274" s="78">
        <f>+SUMPRODUCT(N275:N279,'III. Aportantes'!N275:N279)/'III. Aportantes'!N274</f>
        <v>780733.82808823558</v>
      </c>
      <c r="O274" s="111">
        <f>+SUMPRODUCT(O275:O279,'III. Aportantes'!O275:O279)/'III. Aportantes'!O274</f>
        <v>843154.37359259266</v>
      </c>
      <c r="P274" s="111">
        <f>+SUMPRODUCT(P275:P279,'III. Aportantes'!P275:P279)/'III. Aportantes'!P274</f>
        <v>905652.28576208185</v>
      </c>
      <c r="Q274" s="111">
        <f>+SUMPRODUCT(Q275:Q279,'III. Aportantes'!Q275:Q279)/'III. Aportantes'!Q274</f>
        <v>927029.23369402962</v>
      </c>
      <c r="R274" s="111">
        <f>+SUMPRODUCT(R275:R279,'III. Aportantes'!R275:R279)/'III. Aportantes'!R274</f>
        <v>972882.20906015043</v>
      </c>
      <c r="S274" s="111">
        <f>+SUMPRODUCT(S275:S279,'III. Aportantes'!S275:S279)/'III. Aportantes'!S274</f>
        <v>1009965.2654789274</v>
      </c>
      <c r="T274" s="111">
        <f>+SUMPRODUCT(T275:T279,'III. Aportantes'!T275:T279)/'III. Aportantes'!T274</f>
        <v>1050978.8221093751</v>
      </c>
    </row>
    <row r="275" spans="2:20" x14ac:dyDescent="0.3">
      <c r="B275" s="3" t="s">
        <v>377</v>
      </c>
      <c r="C275" s="21">
        <v>4378.2768888888886</v>
      </c>
      <c r="D275" s="21">
        <v>5571.157519444444</v>
      </c>
      <c r="E275" s="21">
        <v>7402.6747718253973</v>
      </c>
      <c r="F275" s="21">
        <v>9061.3970889406464</v>
      </c>
      <c r="G275" s="21">
        <v>10606.99126717033</v>
      </c>
      <c r="H275" s="43">
        <v>15055.362788031671</v>
      </c>
      <c r="I275" s="43">
        <v>22725.402940613025</v>
      </c>
      <c r="J275" s="43">
        <v>40914.62262158571</v>
      </c>
      <c r="K275" s="43">
        <v>85056.226750533911</v>
      </c>
      <c r="L275" s="21">
        <v>226934.22496774193</v>
      </c>
      <c r="M275" s="65">
        <v>484376.37623655907</v>
      </c>
      <c r="N275" s="64">
        <v>307659.8915384615</v>
      </c>
      <c r="O275" s="21">
        <v>381431.53153846145</v>
      </c>
      <c r="P275" s="21">
        <v>381431.53153846145</v>
      </c>
      <c r="Q275" s="21">
        <v>518347.6178571427</v>
      </c>
      <c r="R275" s="21">
        <v>516820.50142857124</v>
      </c>
      <c r="S275" s="21">
        <v>639917.33307692315</v>
      </c>
      <c r="T275" s="21">
        <v>639917.35230769252</v>
      </c>
    </row>
    <row r="276" spans="2:20" x14ac:dyDescent="0.3">
      <c r="B276" s="3" t="s">
        <v>637</v>
      </c>
      <c r="C276" s="21">
        <v>10044.376881127451</v>
      </c>
      <c r="D276" s="21">
        <v>14740.763139880954</v>
      </c>
      <c r="E276" s="21">
        <v>19946.218968253972</v>
      </c>
      <c r="F276" s="21">
        <v>25874.775035743471</v>
      </c>
      <c r="G276" s="21">
        <v>39130.220526960788</v>
      </c>
      <c r="H276" s="43">
        <v>55129.681388888886</v>
      </c>
      <c r="I276" s="43">
        <v>90204.05977668846</v>
      </c>
      <c r="J276" s="43">
        <v>154923.4229001835</v>
      </c>
      <c r="K276" s="43">
        <v>311701.28284311172</v>
      </c>
      <c r="L276" s="21">
        <v>627225.46160784317</v>
      </c>
      <c r="M276" s="65">
        <v>880182.81737588649</v>
      </c>
      <c r="N276" s="64">
        <v>799861.04799999995</v>
      </c>
      <c r="O276" s="21">
        <v>799861.04799999995</v>
      </c>
      <c r="P276" s="21">
        <v>806234.36700000009</v>
      </c>
      <c r="Q276" s="21">
        <v>947232.12199999997</v>
      </c>
      <c r="R276" s="21">
        <v>908392.43571428559</v>
      </c>
      <c r="S276" s="21">
        <v>951056.098</v>
      </c>
      <c r="T276" s="21">
        <v>947232.12199999997</v>
      </c>
    </row>
    <row r="277" spans="2:20" x14ac:dyDescent="0.3">
      <c r="B277" s="3" t="s">
        <v>638</v>
      </c>
      <c r="C277" s="21">
        <v>9279.0438894385716</v>
      </c>
      <c r="D277" s="21">
        <v>13890.118162070585</v>
      </c>
      <c r="E277" s="21">
        <v>19674.114455737505</v>
      </c>
      <c r="F277" s="21">
        <v>27899.309273328527</v>
      </c>
      <c r="G277" s="21">
        <v>45028.848936570364</v>
      </c>
      <c r="H277" s="43">
        <v>44900.132279957703</v>
      </c>
      <c r="I277" s="43">
        <v>55843.024492860459</v>
      </c>
      <c r="J277" s="43">
        <v>83818.516645531388</v>
      </c>
      <c r="K277" s="43">
        <v>147629.81211102093</v>
      </c>
      <c r="L277" s="21">
        <v>375222.80744360905</v>
      </c>
      <c r="M277" s="65">
        <v>698149.94618705043</v>
      </c>
      <c r="N277" s="64">
        <v>510250.88909090916</v>
      </c>
      <c r="O277" s="21">
        <v>660037.13500000013</v>
      </c>
      <c r="P277" s="21">
        <v>667313.25699999998</v>
      </c>
      <c r="Q277" s="21">
        <v>639153.34666666668</v>
      </c>
      <c r="R277" s="21">
        <v>797254.16399999987</v>
      </c>
      <c r="S277" s="21">
        <v>808702.59210526326</v>
      </c>
      <c r="T277" s="21">
        <v>855156.60647058813</v>
      </c>
    </row>
    <row r="278" spans="2:20" x14ac:dyDescent="0.3">
      <c r="B278" s="3" t="s">
        <v>639</v>
      </c>
      <c r="C278" s="21">
        <v>8240.1514400178075</v>
      </c>
      <c r="D278" s="21">
        <v>9681.8178041153569</v>
      </c>
      <c r="E278" s="21">
        <v>13126.868998106058</v>
      </c>
      <c r="F278" s="21">
        <v>17777.099121884465</v>
      </c>
      <c r="G278" s="21">
        <v>24976.974486966705</v>
      </c>
      <c r="H278" s="43">
        <v>31458.156374849405</v>
      </c>
      <c r="I278" s="43">
        <v>47732.143124430819</v>
      </c>
      <c r="J278" s="43">
        <v>86156.513075223847</v>
      </c>
      <c r="K278" s="43">
        <v>205995.39525513165</v>
      </c>
      <c r="L278" s="21">
        <v>664029.07552980131</v>
      </c>
      <c r="M278" s="65">
        <v>1091231.685368421</v>
      </c>
      <c r="N278" s="64">
        <v>954709.98301886814</v>
      </c>
      <c r="O278" s="21">
        <v>963723.99727272743</v>
      </c>
      <c r="P278" s="21">
        <v>1075778.5481818183</v>
      </c>
      <c r="Q278" s="21">
        <v>1089758.9207272728</v>
      </c>
      <c r="R278" s="21">
        <v>1164603.032407407</v>
      </c>
      <c r="S278" s="21">
        <v>1172680.5264814815</v>
      </c>
      <c r="T278" s="21">
        <v>1217513.305925926</v>
      </c>
    </row>
    <row r="279" spans="2:20" x14ac:dyDescent="0.3">
      <c r="B279" s="5" t="s">
        <v>378</v>
      </c>
      <c r="C279" s="22">
        <v>4902.6905324793306</v>
      </c>
      <c r="D279" s="22">
        <v>5866.2379244704862</v>
      </c>
      <c r="E279" s="22">
        <v>7619.4731089198076</v>
      </c>
      <c r="F279" s="22">
        <v>11039.899322364407</v>
      </c>
      <c r="G279" s="22">
        <v>16616.760706766534</v>
      </c>
      <c r="H279" s="55">
        <v>23541.507846429358</v>
      </c>
      <c r="I279" s="55">
        <v>33175.631678352314</v>
      </c>
      <c r="J279" s="55">
        <v>65780.61888978332</v>
      </c>
      <c r="K279" s="55">
        <v>120468.70934122802</v>
      </c>
      <c r="L279" s="22">
        <v>389802.27555501933</v>
      </c>
      <c r="M279" s="65">
        <v>981892.81080708664</v>
      </c>
      <c r="N279" s="71">
        <v>838000.49298013281</v>
      </c>
      <c r="O279" s="21">
        <v>909608.57409395964</v>
      </c>
      <c r="P279" s="21">
        <v>980165.35418918938</v>
      </c>
      <c r="Q279" s="21">
        <v>983517.34701388853</v>
      </c>
      <c r="R279" s="21">
        <v>1023816.8209090912</v>
      </c>
      <c r="S279" s="21">
        <v>1051069.4647183102</v>
      </c>
      <c r="T279" s="21">
        <v>1102048.2304316547</v>
      </c>
    </row>
    <row r="280" spans="2:20" x14ac:dyDescent="0.3">
      <c r="B280" s="27" t="s">
        <v>203</v>
      </c>
      <c r="C280" s="41">
        <f>+SUMPRODUCT(C281:C286,'III. Aportantes'!C281:C286)/'III. Aportantes'!C280</f>
        <v>7008.8495799789343</v>
      </c>
      <c r="D280" s="41">
        <f>+SUMPRODUCT(D281:D286,'III. Aportantes'!D281:D286)/'III. Aportantes'!D280</f>
        <v>9923.9590380706304</v>
      </c>
      <c r="E280" s="41">
        <f>+SUMPRODUCT(E281:E286,'III. Aportantes'!E281:E286)/'III. Aportantes'!E280</f>
        <v>14206.28094061919</v>
      </c>
      <c r="F280" s="41">
        <f>+SUMPRODUCT(F281:F286,'III. Aportantes'!F281:F286)/'III. Aportantes'!F280</f>
        <v>17942.446047811325</v>
      </c>
      <c r="G280" s="41">
        <f>+SUMPRODUCT(G281:G286,'III. Aportantes'!G281:G286)/'III. Aportantes'!G280</f>
        <v>24268.831661389377</v>
      </c>
      <c r="H280" s="54">
        <f>+SUMPRODUCT(H281:H286,'III. Aportantes'!H281:H286)/'III. Aportantes'!H280</f>
        <v>29493.699712683996</v>
      </c>
      <c r="I280" s="54">
        <f>+SUMPRODUCT(I281:I286,'III. Aportantes'!I281:I286)/'III. Aportantes'!I280</f>
        <v>41931.546465105763</v>
      </c>
      <c r="J280" s="54">
        <f>+SUMPRODUCT(J281:J286,'III. Aportantes'!J281:J286)/'III. Aportantes'!J280</f>
        <v>64698.944107359886</v>
      </c>
      <c r="K280" s="54">
        <f>+SUMPRODUCT(K281:K286,'III. Aportantes'!K281:K286)/'III. Aportantes'!K280</f>
        <v>120729.02820954032</v>
      </c>
      <c r="L280" s="41">
        <f>+SUMPRODUCT(L281:L286,'III. Aportantes'!L281:L286)/'III. Aportantes'!L280</f>
        <v>310174.76523475442</v>
      </c>
      <c r="M280" s="41">
        <f>+SUMPRODUCT(M281:M286,'III. Aportantes'!M281:M286)/'III. Aportantes'!M280</f>
        <v>560716.02611524158</v>
      </c>
      <c r="N280" s="78">
        <f>+SUMPRODUCT(N281:N286,'III. Aportantes'!N281:N286)/'III. Aportantes'!N280</f>
        <v>500189.97197452228</v>
      </c>
      <c r="O280" s="111">
        <f>+SUMPRODUCT(O281:O286,'III. Aportantes'!O281:O286)/'III. Aportantes'!O280</f>
        <v>519563.98350649339</v>
      </c>
      <c r="P280" s="111">
        <f>+SUMPRODUCT(P281:P286,'III. Aportantes'!P281:P286)/'III. Aportantes'!P280</f>
        <v>550347.34451612912</v>
      </c>
      <c r="Q280" s="111">
        <f>+SUMPRODUCT(Q281:Q286,'III. Aportantes'!Q281:Q286)/'III. Aportantes'!Q280</f>
        <v>557661.8889610389</v>
      </c>
      <c r="R280" s="111">
        <f>+SUMPRODUCT(R281:R286,'III. Aportantes'!R281:R286)/'III. Aportantes'!R280</f>
        <v>569811.21980392165</v>
      </c>
      <c r="S280" s="111">
        <f>+SUMPRODUCT(S281:S286,'III. Aportantes'!S281:S286)/'III. Aportantes'!S280</f>
        <v>599242.47006535938</v>
      </c>
      <c r="T280" s="111">
        <f>+SUMPRODUCT(T281:T286,'III. Aportantes'!T281:T286)/'III. Aportantes'!T280</f>
        <v>631591.87459999998</v>
      </c>
    </row>
    <row r="281" spans="2:20" x14ac:dyDescent="0.3">
      <c r="B281" s="3" t="s">
        <v>640</v>
      </c>
      <c r="C281" s="21">
        <v>9818.6860238095232</v>
      </c>
      <c r="D281" s="21">
        <v>14490.011257936509</v>
      </c>
      <c r="E281" s="21">
        <v>18276.182835648146</v>
      </c>
      <c r="F281" s="21">
        <v>22339.429074074073</v>
      </c>
      <c r="G281" s="21">
        <v>32371.514055134681</v>
      </c>
      <c r="H281" s="43">
        <v>36741.58183333333</v>
      </c>
      <c r="I281" s="43">
        <v>52529.670175925938</v>
      </c>
      <c r="J281" s="43">
        <v>81273.911588383839</v>
      </c>
      <c r="K281" s="43">
        <v>161840.11469696971</v>
      </c>
      <c r="L281" s="21">
        <v>364526.25734848483</v>
      </c>
      <c r="M281" s="65">
        <v>672462.29189189186</v>
      </c>
      <c r="N281" s="64">
        <v>552063.96909090923</v>
      </c>
      <c r="O281" s="21">
        <v>604270.36600000004</v>
      </c>
      <c r="P281" s="21">
        <v>719187.91500000004</v>
      </c>
      <c r="Q281" s="21">
        <v>681007.35909090913</v>
      </c>
      <c r="R281" s="21">
        <v>716832.78500000003</v>
      </c>
      <c r="S281" s="21">
        <v>717856.92500000005</v>
      </c>
      <c r="T281" s="21">
        <v>717856.92500000005</v>
      </c>
    </row>
    <row r="282" spans="2:20" x14ac:dyDescent="0.3">
      <c r="B282" s="3" t="s">
        <v>641</v>
      </c>
      <c r="C282" s="21">
        <v>8362.3466035353558</v>
      </c>
      <c r="D282" s="21">
        <v>14385.2325</v>
      </c>
      <c r="E282" s="21">
        <v>15989.492380952377</v>
      </c>
      <c r="F282" s="21">
        <v>20318.226220238095</v>
      </c>
      <c r="G282" s="21">
        <v>25696.041944444441</v>
      </c>
      <c r="H282" s="43">
        <v>28114.533928571433</v>
      </c>
      <c r="I282" s="43">
        <v>42892.367777777763</v>
      </c>
      <c r="J282" s="43">
        <v>57039.886898148143</v>
      </c>
      <c r="K282" s="43">
        <v>93285.704558080804</v>
      </c>
      <c r="L282" s="21">
        <v>220988.30558333333</v>
      </c>
      <c r="M282" s="65">
        <v>288468.35982758616</v>
      </c>
      <c r="N282" s="64">
        <v>271562.505</v>
      </c>
      <c r="O282" s="21">
        <v>264767.13124999998</v>
      </c>
      <c r="P282" s="21">
        <v>289251.18625000003</v>
      </c>
      <c r="Q282" s="21">
        <v>290704.25749999995</v>
      </c>
      <c r="R282" s="21">
        <v>301944.67749999999</v>
      </c>
      <c r="S282" s="21">
        <v>301944.67749999999</v>
      </c>
      <c r="T282" s="21">
        <v>303330.54749999999</v>
      </c>
    </row>
    <row r="283" spans="2:20" x14ac:dyDescent="0.3">
      <c r="B283" s="3" t="s">
        <v>642</v>
      </c>
      <c r="C283" s="21">
        <v>8111.6155131070836</v>
      </c>
      <c r="D283" s="21">
        <v>11109.152842170095</v>
      </c>
      <c r="E283" s="21">
        <v>16509.834457018384</v>
      </c>
      <c r="F283" s="21">
        <v>21132.029196301562</v>
      </c>
      <c r="G283" s="21">
        <v>30666.726153212745</v>
      </c>
      <c r="H283" s="43">
        <v>33568.796309622841</v>
      </c>
      <c r="I283" s="43">
        <v>43718.218472238506</v>
      </c>
      <c r="J283" s="43">
        <v>63558.13776193605</v>
      </c>
      <c r="K283" s="43">
        <v>112392.20167243831</v>
      </c>
      <c r="L283" s="21">
        <v>300501.44826325407</v>
      </c>
      <c r="M283" s="65">
        <v>568552.09768987342</v>
      </c>
      <c r="N283" s="64">
        <v>514530.19181818172</v>
      </c>
      <c r="O283" s="21">
        <v>548529.39136363636</v>
      </c>
      <c r="P283" s="21">
        <v>556038.63044444448</v>
      </c>
      <c r="Q283" s="21">
        <v>569068.08065217372</v>
      </c>
      <c r="R283" s="21">
        <v>585617.90282608708</v>
      </c>
      <c r="S283" s="21">
        <v>592855.26108695637</v>
      </c>
      <c r="T283" s="21">
        <v>610649.01311111124</v>
      </c>
    </row>
    <row r="284" spans="2:20" x14ac:dyDescent="0.3">
      <c r="B284" s="3" t="s">
        <v>380</v>
      </c>
      <c r="C284" s="21">
        <v>10703.001153846153</v>
      </c>
      <c r="D284" s="21">
        <v>16254.782777777773</v>
      </c>
      <c r="E284" s="21">
        <v>21603.889597222224</v>
      </c>
      <c r="F284" s="21">
        <v>28514.655972222226</v>
      </c>
      <c r="G284" s="21">
        <v>40338.846472454425</v>
      </c>
      <c r="H284" s="43">
        <v>52361.453565972224</v>
      </c>
      <c r="I284" s="43">
        <v>78472.137944444446</v>
      </c>
      <c r="J284" s="43">
        <v>116860.74141544115</v>
      </c>
      <c r="K284" s="43">
        <v>236161.71699891068</v>
      </c>
      <c r="L284" s="21">
        <v>625397.36936585361</v>
      </c>
      <c r="M284" s="65">
        <v>1141244.0390178573</v>
      </c>
      <c r="N284" s="64">
        <v>1039981.77125</v>
      </c>
      <c r="O284" s="21">
        <v>1039981.7731250001</v>
      </c>
      <c r="P284" s="21">
        <v>1143979.9512500002</v>
      </c>
      <c r="Q284" s="21">
        <v>1160593.5987500001</v>
      </c>
      <c r="R284" s="21">
        <v>1160593.5987500001</v>
      </c>
      <c r="S284" s="21">
        <v>1163608.3718750002</v>
      </c>
      <c r="T284" s="21">
        <v>1279969.2081249999</v>
      </c>
    </row>
    <row r="285" spans="2:20" x14ac:dyDescent="0.3">
      <c r="B285" s="3" t="s">
        <v>643</v>
      </c>
      <c r="C285" s="21">
        <v>5895.3464903846152</v>
      </c>
      <c r="D285" s="21">
        <v>7910.3519128787875</v>
      </c>
      <c r="E285" s="21">
        <v>10535.978522727271</v>
      </c>
      <c r="F285" s="21">
        <v>14250.81631060606</v>
      </c>
      <c r="G285" s="21">
        <v>16682.255303030299</v>
      </c>
      <c r="H285" s="43">
        <v>18090.84795454545</v>
      </c>
      <c r="I285" s="43">
        <v>21412.470530303028</v>
      </c>
      <c r="J285" s="43">
        <v>28561.003777777776</v>
      </c>
      <c r="K285" s="43">
        <v>33905.08135786435</v>
      </c>
      <c r="L285" s="21">
        <v>200147.27709876539</v>
      </c>
      <c r="M285" s="65">
        <v>343374.14888888889</v>
      </c>
      <c r="N285" s="64">
        <v>274930.73277777777</v>
      </c>
      <c r="O285" s="21">
        <v>274930.73277777777</v>
      </c>
      <c r="P285" s="21">
        <v>317046.82411764713</v>
      </c>
      <c r="Q285" s="21">
        <v>352841.59999999992</v>
      </c>
      <c r="R285" s="21">
        <v>381411.734375</v>
      </c>
      <c r="S285" s="21">
        <v>409981.86499999999</v>
      </c>
      <c r="T285" s="21">
        <v>411231.86499999999</v>
      </c>
    </row>
    <row r="286" spans="2:20" x14ac:dyDescent="0.3">
      <c r="B286" s="5" t="s">
        <v>381</v>
      </c>
      <c r="C286" s="22">
        <v>5195.3822804905931</v>
      </c>
      <c r="D286" s="22">
        <v>7121.3245499408158</v>
      </c>
      <c r="E286" s="22">
        <v>10766.350733070534</v>
      </c>
      <c r="F286" s="22">
        <v>12109.801722510289</v>
      </c>
      <c r="G286" s="22">
        <v>15054.654568478691</v>
      </c>
      <c r="H286" s="55">
        <v>20676.65981841923</v>
      </c>
      <c r="I286" s="55">
        <v>30984.508675396832</v>
      </c>
      <c r="J286" s="55">
        <v>53442.842084693955</v>
      </c>
      <c r="K286" s="55">
        <v>109026.99025014711</v>
      </c>
      <c r="L286" s="22">
        <v>254895.43745269283</v>
      </c>
      <c r="M286" s="65">
        <v>474136.58889724308</v>
      </c>
      <c r="N286" s="71">
        <v>439891.49862068961</v>
      </c>
      <c r="O286" s="21">
        <v>450487.20637931017</v>
      </c>
      <c r="P286" s="21">
        <v>449901.0584210527</v>
      </c>
      <c r="Q286" s="21">
        <v>450370.54385964898</v>
      </c>
      <c r="R286" s="21">
        <v>455907.41228070168</v>
      </c>
      <c r="S286" s="21">
        <v>520020.79736842099</v>
      </c>
      <c r="T286" s="21">
        <v>556275.36</v>
      </c>
    </row>
    <row r="287" spans="2:20" x14ac:dyDescent="0.3">
      <c r="B287" s="27" t="s">
        <v>204</v>
      </c>
      <c r="C287" s="41">
        <f>+SUMPRODUCT(C288:C310,'III. Aportantes'!C288:C310)/'III. Aportantes'!C287</f>
        <v>11557.711419350317</v>
      </c>
      <c r="D287" s="41">
        <f>+SUMPRODUCT(D288:D310,'III. Aportantes'!D288:D310)/'III. Aportantes'!D287</f>
        <v>15805.764698309929</v>
      </c>
      <c r="E287" s="41">
        <f>+SUMPRODUCT(E288:E310,'III. Aportantes'!E288:E310)/'III. Aportantes'!E287</f>
        <v>21072.765030920273</v>
      </c>
      <c r="F287" s="41">
        <f>+SUMPRODUCT(F288:F310,'III. Aportantes'!F288:F310)/'III. Aportantes'!F287</f>
        <v>27261.137204776482</v>
      </c>
      <c r="G287" s="41">
        <f>+SUMPRODUCT(G288:G310,'III. Aportantes'!G288:G310)/'III. Aportantes'!G287</f>
        <v>39437.848094770656</v>
      </c>
      <c r="H287" s="54">
        <f>+SUMPRODUCT(H288:H310,'III. Aportantes'!H288:H310)/'III. Aportantes'!H287</f>
        <v>52673.480407957883</v>
      </c>
      <c r="I287" s="54">
        <f>+SUMPRODUCT(I288:I310,'III. Aportantes'!I288:I310)/'III. Aportantes'!I287</f>
        <v>77389.665578351371</v>
      </c>
      <c r="J287" s="54">
        <f>+SUMPRODUCT(J288:J310,'III. Aportantes'!J288:J310)/'III. Aportantes'!J287</f>
        <v>131426.96600107188</v>
      </c>
      <c r="K287" s="54">
        <f>+SUMPRODUCT(K288:K310,'III. Aportantes'!K288:K310)/'III. Aportantes'!K287</f>
        <v>286954.2270747014</v>
      </c>
      <c r="L287" s="41">
        <f>+SUMPRODUCT(L288:L310,'III. Aportantes'!L288:L310)/'III. Aportantes'!L287</f>
        <v>835237.09294618992</v>
      </c>
      <c r="M287" s="41">
        <f>+SUMPRODUCT(M288:M310,'III. Aportantes'!M288:M310)/'III. Aportantes'!M287</f>
        <v>1355342.5528847366</v>
      </c>
      <c r="N287" s="78">
        <f>+SUMPRODUCT(N288:N310,'III. Aportantes'!N288:N310)/'III. Aportantes'!N287</f>
        <v>1187036.9908124318</v>
      </c>
      <c r="O287" s="111">
        <f>+SUMPRODUCT(O288:O310,'III. Aportantes'!O288:O310)/'III. Aportantes'!O287</f>
        <v>1259294.0388058883</v>
      </c>
      <c r="P287" s="111">
        <f>+SUMPRODUCT(P288:P310,'III. Aportantes'!P288:P310)/'III. Aportantes'!P287</f>
        <v>1337002.8196006562</v>
      </c>
      <c r="Q287" s="111">
        <f>+SUMPRODUCT(Q288:Q310,'III. Aportantes'!Q288:Q310)/'III. Aportantes'!Q287</f>
        <v>1394684.8612116228</v>
      </c>
      <c r="R287" s="111">
        <f>+SUMPRODUCT(R288:R310,'III. Aportantes'!R288:R310)/'III. Aportantes'!R287</f>
        <v>1438719.64020352</v>
      </c>
      <c r="S287" s="111">
        <f>+SUMPRODUCT(S288:S310,'III. Aportantes'!S288:S310)/'III. Aportantes'!S287</f>
        <v>1433108.5919445981</v>
      </c>
      <c r="T287" s="111">
        <f>+SUMPRODUCT(T288:T310,'III. Aportantes'!T288:T310)/'III. Aportantes'!T287</f>
        <v>1441590.6245343008</v>
      </c>
    </row>
    <row r="288" spans="2:20" x14ac:dyDescent="0.3">
      <c r="B288" s="3" t="s">
        <v>644</v>
      </c>
      <c r="C288" s="21">
        <v>13385.231707181107</v>
      </c>
      <c r="D288" s="21">
        <v>17696.000023210043</v>
      </c>
      <c r="E288" s="21">
        <v>24072.948541687543</v>
      </c>
      <c r="F288" s="21">
        <v>30612.609102998318</v>
      </c>
      <c r="G288" s="21">
        <v>39301.746542419998</v>
      </c>
      <c r="H288" s="43">
        <v>56115.64904586257</v>
      </c>
      <c r="I288" s="43">
        <v>82938.417800925919</v>
      </c>
      <c r="J288" s="43">
        <v>144737.79214491873</v>
      </c>
      <c r="K288" s="43">
        <v>298661.83639001515</v>
      </c>
      <c r="L288" s="21">
        <v>848101.69565134088</v>
      </c>
      <c r="M288" s="114">
        <v>1493846.5840873015</v>
      </c>
      <c r="N288" s="64">
        <v>1355509.2760526317</v>
      </c>
      <c r="O288" s="21">
        <v>1456429.8131578949</v>
      </c>
      <c r="P288" s="21">
        <v>1484818.2288888886</v>
      </c>
      <c r="Q288" s="21">
        <v>1509331.8802777776</v>
      </c>
      <c r="R288" s="21">
        <v>1535174.2008571429</v>
      </c>
      <c r="S288" s="21">
        <v>1572834.2014705886</v>
      </c>
      <c r="T288" s="21">
        <v>1559965.4282857145</v>
      </c>
    </row>
    <row r="289" spans="2:20" x14ac:dyDescent="0.3">
      <c r="B289" s="3" t="s">
        <v>382</v>
      </c>
      <c r="C289" s="21">
        <v>12237.178814102566</v>
      </c>
      <c r="D289" s="21">
        <v>17260.009096747297</v>
      </c>
      <c r="E289" s="21">
        <v>22914.682973943782</v>
      </c>
      <c r="F289" s="21">
        <v>28793.991401704949</v>
      </c>
      <c r="G289" s="21">
        <v>42096.955723429965</v>
      </c>
      <c r="H289" s="43">
        <v>58243.601014880951</v>
      </c>
      <c r="I289" s="43">
        <v>84227.260145280656</v>
      </c>
      <c r="J289" s="43">
        <v>148704.24735849057</v>
      </c>
      <c r="K289" s="43">
        <v>349117.40043745766</v>
      </c>
      <c r="L289" s="21">
        <v>911390.08275700954</v>
      </c>
      <c r="M289" s="114">
        <v>1335578.0065526315</v>
      </c>
      <c r="N289" s="64">
        <v>1188421.9716363638</v>
      </c>
      <c r="O289" s="21">
        <v>1215583.9443636364</v>
      </c>
      <c r="P289" s="21">
        <v>1246922.4256363637</v>
      </c>
      <c r="Q289" s="21">
        <v>1392029.4557407403</v>
      </c>
      <c r="R289" s="21">
        <v>1401875.6527777785</v>
      </c>
      <c r="S289" s="21">
        <v>1441020.9212962964</v>
      </c>
      <c r="T289" s="21">
        <v>1472312.7941509434</v>
      </c>
    </row>
    <row r="290" spans="2:20" x14ac:dyDescent="0.3">
      <c r="B290" s="3" t="s">
        <v>645</v>
      </c>
      <c r="C290" s="21">
        <v>13265.854586397059</v>
      </c>
      <c r="D290" s="21">
        <v>16056.476657013243</v>
      </c>
      <c r="E290" s="21">
        <v>19001.727587719299</v>
      </c>
      <c r="F290" s="21">
        <v>24254.078480263157</v>
      </c>
      <c r="G290" s="21">
        <v>31444.963070887447</v>
      </c>
      <c r="H290" s="43">
        <v>42619.371833333338</v>
      </c>
      <c r="I290" s="43">
        <v>61202.536931818184</v>
      </c>
      <c r="J290" s="43">
        <v>84086.788065373505</v>
      </c>
      <c r="K290" s="43">
        <v>165612.56386720101</v>
      </c>
      <c r="L290" s="21">
        <v>622596.1962899263</v>
      </c>
      <c r="M290" s="114">
        <v>1177190.2395852534</v>
      </c>
      <c r="N290" s="64">
        <v>1048425.7754838708</v>
      </c>
      <c r="O290" s="21">
        <v>1141826.7622580649</v>
      </c>
      <c r="P290" s="21">
        <v>1141826.7622580649</v>
      </c>
      <c r="Q290" s="21">
        <v>1187364.3493548387</v>
      </c>
      <c r="R290" s="21">
        <v>1222883.669032258</v>
      </c>
      <c r="S290" s="21">
        <v>1238700.4606451609</v>
      </c>
      <c r="T290" s="21">
        <v>1259303.8980645163</v>
      </c>
    </row>
    <row r="291" spans="2:20" x14ac:dyDescent="0.3">
      <c r="B291" s="3" t="s">
        <v>383</v>
      </c>
      <c r="C291" s="21">
        <v>13464.923893900428</v>
      </c>
      <c r="D291" s="21">
        <v>19176.488686332403</v>
      </c>
      <c r="E291" s="21">
        <v>25599.46465745951</v>
      </c>
      <c r="F291" s="21">
        <v>33009.0969593021</v>
      </c>
      <c r="G291" s="21">
        <v>49445.676244567585</v>
      </c>
      <c r="H291" s="43">
        <v>64161.506831861589</v>
      </c>
      <c r="I291" s="43">
        <v>97971.610827868994</v>
      </c>
      <c r="J291" s="43">
        <v>167919.1005732312</v>
      </c>
      <c r="K291" s="43">
        <v>376896.6193768417</v>
      </c>
      <c r="L291" s="21">
        <v>1075144.7607316691</v>
      </c>
      <c r="M291" s="114">
        <v>1703655.1001506743</v>
      </c>
      <c r="N291" s="64">
        <v>1489469.8574163571</v>
      </c>
      <c r="O291" s="21">
        <v>1630125.7441512907</v>
      </c>
      <c r="P291" s="21">
        <v>1647161.9678770946</v>
      </c>
      <c r="Q291" s="21">
        <v>1702507.7690959412</v>
      </c>
      <c r="R291" s="21">
        <v>1775383.2165313652</v>
      </c>
      <c r="S291" s="21">
        <v>1834056.0323062728</v>
      </c>
      <c r="T291" s="21">
        <v>1845301.9384814827</v>
      </c>
    </row>
    <row r="292" spans="2:20" x14ac:dyDescent="0.3">
      <c r="B292" s="3" t="s">
        <v>646</v>
      </c>
      <c r="C292" s="21">
        <v>6831.8987523086762</v>
      </c>
      <c r="D292" s="21">
        <v>10657.436642756498</v>
      </c>
      <c r="E292" s="21">
        <v>11698.393744642723</v>
      </c>
      <c r="F292" s="21">
        <v>17298.855205101219</v>
      </c>
      <c r="G292" s="21">
        <v>28876.980391813766</v>
      </c>
      <c r="H292" s="43">
        <v>41347.556139280816</v>
      </c>
      <c r="I292" s="43">
        <v>63144.791087250611</v>
      </c>
      <c r="J292" s="43">
        <v>104061.04509200125</v>
      </c>
      <c r="K292" s="43">
        <v>226462.58221491225</v>
      </c>
      <c r="L292" s="21">
        <v>673626.37841346161</v>
      </c>
      <c r="M292" s="114">
        <v>1183112.9198484849</v>
      </c>
      <c r="N292" s="64">
        <v>945897.01555555547</v>
      </c>
      <c r="O292" s="21">
        <v>1021506.9583333335</v>
      </c>
      <c r="P292" s="21">
        <v>1094275.1836842105</v>
      </c>
      <c r="Q292" s="21">
        <v>1202746.3810000001</v>
      </c>
      <c r="R292" s="21">
        <v>1306800.5789473685</v>
      </c>
      <c r="S292" s="21">
        <v>1312493.7157894738</v>
      </c>
      <c r="T292" s="21">
        <v>1376046.6410526319</v>
      </c>
    </row>
    <row r="293" spans="2:20" x14ac:dyDescent="0.3">
      <c r="B293" s="3" t="s">
        <v>384</v>
      </c>
      <c r="C293" s="21">
        <v>10538.127186418571</v>
      </c>
      <c r="D293" s="21">
        <v>13952.147665189599</v>
      </c>
      <c r="E293" s="21">
        <v>17547.644764270572</v>
      </c>
      <c r="F293" s="21">
        <v>23348.818283956978</v>
      </c>
      <c r="G293" s="21">
        <v>34277.690370352175</v>
      </c>
      <c r="H293" s="43">
        <v>48127.01682546868</v>
      </c>
      <c r="I293" s="43">
        <v>67706.951989143548</v>
      </c>
      <c r="J293" s="43">
        <v>104700.22089272544</v>
      </c>
      <c r="K293" s="43">
        <v>196176.24966051316</v>
      </c>
      <c r="L293" s="21">
        <v>524306.22199623345</v>
      </c>
      <c r="M293" s="114">
        <v>832936.70823920239</v>
      </c>
      <c r="N293" s="64">
        <v>763291.95534883684</v>
      </c>
      <c r="O293" s="21">
        <v>740370.71546153817</v>
      </c>
      <c r="P293" s="21">
        <v>839743.00916666689</v>
      </c>
      <c r="Q293" s="21">
        <v>830826.82976744173</v>
      </c>
      <c r="R293" s="21">
        <v>839481.11651162733</v>
      </c>
      <c r="S293" s="21">
        <v>883464.44480314967</v>
      </c>
      <c r="T293" s="21">
        <v>936324.45291338558</v>
      </c>
    </row>
    <row r="294" spans="2:20" x14ac:dyDescent="0.3">
      <c r="B294" s="3" t="s">
        <v>385</v>
      </c>
      <c r="C294" s="21">
        <v>11956.175912027313</v>
      </c>
      <c r="D294" s="21">
        <v>16758.197842261907</v>
      </c>
      <c r="E294" s="21">
        <v>21386.062567197714</v>
      </c>
      <c r="F294" s="21">
        <v>26536.953532475494</v>
      </c>
      <c r="G294" s="21">
        <v>33590.891695558341</v>
      </c>
      <c r="H294" s="43">
        <v>40683.474819648698</v>
      </c>
      <c r="I294" s="43">
        <v>59950.053242102404</v>
      </c>
      <c r="J294" s="43">
        <v>118273.15298908729</v>
      </c>
      <c r="K294" s="43">
        <v>250479.95734438216</v>
      </c>
      <c r="L294" s="21">
        <v>607918.09567307692</v>
      </c>
      <c r="M294" s="114">
        <v>1048510.5515254235</v>
      </c>
      <c r="N294" s="64">
        <v>889441.64117647056</v>
      </c>
      <c r="O294" s="21">
        <v>915857.52352941188</v>
      </c>
      <c r="P294" s="21">
        <v>1049887.9523529408</v>
      </c>
      <c r="Q294" s="21">
        <v>1092346.1876470589</v>
      </c>
      <c r="R294" s="21">
        <v>1113938.1482352938</v>
      </c>
      <c r="S294" s="21">
        <v>1116612.6582352943</v>
      </c>
      <c r="T294" s="21">
        <v>1168550.9493750003</v>
      </c>
    </row>
    <row r="295" spans="2:20" x14ac:dyDescent="0.3">
      <c r="B295" s="3" t="s">
        <v>386</v>
      </c>
      <c r="C295" s="21">
        <v>9231.9617730727896</v>
      </c>
      <c r="D295" s="21">
        <v>12440.195599562181</v>
      </c>
      <c r="E295" s="21">
        <v>18077.421294017262</v>
      </c>
      <c r="F295" s="21">
        <v>22715.904125941841</v>
      </c>
      <c r="G295" s="21">
        <v>33459.905114568064</v>
      </c>
      <c r="H295" s="43">
        <v>52430.773331154465</v>
      </c>
      <c r="I295" s="43">
        <v>78522.405887511879</v>
      </c>
      <c r="J295" s="43">
        <v>133220.62659647438</v>
      </c>
      <c r="K295" s="43">
        <v>266421.57879319956</v>
      </c>
      <c r="L295" s="21">
        <v>787211.0907508533</v>
      </c>
      <c r="M295" s="114">
        <v>1316956.2724691359</v>
      </c>
      <c r="N295" s="64">
        <v>1136670.4154166665</v>
      </c>
      <c r="O295" s="21">
        <v>1219224.7137500003</v>
      </c>
      <c r="P295" s="21">
        <v>1308409.9139130432</v>
      </c>
      <c r="Q295" s="21">
        <v>1308409.9139130432</v>
      </c>
      <c r="R295" s="21">
        <v>1386941.3886956524</v>
      </c>
      <c r="S295" s="21">
        <v>1388789.5704347824</v>
      </c>
      <c r="T295" s="21">
        <v>1489852.9518181819</v>
      </c>
    </row>
    <row r="296" spans="2:20" x14ac:dyDescent="0.3">
      <c r="B296" s="3" t="s">
        <v>387</v>
      </c>
      <c r="C296" s="21">
        <v>14681.738477777777</v>
      </c>
      <c r="D296" s="21">
        <v>20471.414874572652</v>
      </c>
      <c r="E296" s="21">
        <v>27514.069128252613</v>
      </c>
      <c r="F296" s="21">
        <v>39061.984730341872</v>
      </c>
      <c r="G296" s="21">
        <v>55392.784262820503</v>
      </c>
      <c r="H296" s="43">
        <v>72477.077847403372</v>
      </c>
      <c r="I296" s="43">
        <v>105430.69853535353</v>
      </c>
      <c r="J296" s="43">
        <v>177555.68935990336</v>
      </c>
      <c r="K296" s="43">
        <v>391669.65311594208</v>
      </c>
      <c r="L296" s="21">
        <v>1353743.9620833334</v>
      </c>
      <c r="M296" s="114">
        <v>2469171.5590540543</v>
      </c>
      <c r="N296" s="64">
        <v>2201092.09</v>
      </c>
      <c r="O296" s="21">
        <v>2345287.7719047614</v>
      </c>
      <c r="P296" s="21">
        <v>2493833.9733333336</v>
      </c>
      <c r="Q296" s="21">
        <v>2601922.1933333334</v>
      </c>
      <c r="R296" s="21">
        <v>2577015.4731818186</v>
      </c>
      <c r="S296" s="21">
        <v>2529820.6576190474</v>
      </c>
      <c r="T296" s="21">
        <v>2530093.3295238093</v>
      </c>
    </row>
    <row r="297" spans="2:20" x14ac:dyDescent="0.3">
      <c r="B297" s="3" t="s">
        <v>647</v>
      </c>
      <c r="C297" s="21">
        <v>8472.2536805096279</v>
      </c>
      <c r="D297" s="21">
        <v>10941.651399801589</v>
      </c>
      <c r="E297" s="21">
        <v>14223.187468806211</v>
      </c>
      <c r="F297" s="21">
        <v>16731.47168835254</v>
      </c>
      <c r="G297" s="21">
        <v>20385.632721280603</v>
      </c>
      <c r="H297" s="43">
        <v>28356.085712517466</v>
      </c>
      <c r="I297" s="43">
        <v>40339.038678828772</v>
      </c>
      <c r="J297" s="43">
        <v>66326.87720803624</v>
      </c>
      <c r="K297" s="43">
        <v>162513.55557323692</v>
      </c>
      <c r="L297" s="21">
        <v>482252.48772727273</v>
      </c>
      <c r="M297" s="114">
        <v>781177.79247767851</v>
      </c>
      <c r="N297" s="64">
        <v>719345.35484374978</v>
      </c>
      <c r="O297" s="21">
        <v>716720.84390624985</v>
      </c>
      <c r="P297" s="21">
        <v>814640.47461538459</v>
      </c>
      <c r="Q297" s="21">
        <v>822929.25015384634</v>
      </c>
      <c r="R297" s="21">
        <v>796778.17125000001</v>
      </c>
      <c r="S297" s="21">
        <v>796517.27859375009</v>
      </c>
      <c r="T297" s="21">
        <v>800749.57112903195</v>
      </c>
    </row>
    <row r="298" spans="2:20" x14ac:dyDescent="0.3">
      <c r="B298" s="3" t="s">
        <v>388</v>
      </c>
      <c r="C298" s="21">
        <v>9283.1702721635975</v>
      </c>
      <c r="D298" s="21">
        <v>12430.577035537461</v>
      </c>
      <c r="E298" s="21">
        <v>17445.363168770487</v>
      </c>
      <c r="F298" s="21">
        <v>22264.958588056645</v>
      </c>
      <c r="G298" s="21">
        <v>31427.001759243209</v>
      </c>
      <c r="H298" s="43">
        <v>38167.157655555013</v>
      </c>
      <c r="I298" s="43">
        <v>52176.40199250044</v>
      </c>
      <c r="J298" s="43">
        <v>95144.666956057423</v>
      </c>
      <c r="K298" s="43">
        <v>185430.49438064091</v>
      </c>
      <c r="L298" s="21">
        <v>510063.80060521408</v>
      </c>
      <c r="M298" s="114">
        <v>898453.07452518563</v>
      </c>
      <c r="N298" s="64">
        <v>814906.28717514081</v>
      </c>
      <c r="O298" s="21">
        <v>878086.05289017328</v>
      </c>
      <c r="P298" s="21">
        <v>864510.41210227238</v>
      </c>
      <c r="Q298" s="21">
        <v>932300.80607954517</v>
      </c>
      <c r="R298" s="21">
        <v>937845.06604651141</v>
      </c>
      <c r="S298" s="21">
        <v>930693.95752941153</v>
      </c>
      <c r="T298" s="21">
        <v>934810.02832335338</v>
      </c>
    </row>
    <row r="299" spans="2:20" x14ac:dyDescent="0.3">
      <c r="B299" s="3" t="s">
        <v>389</v>
      </c>
      <c r="C299" s="21">
        <v>11418.344390306105</v>
      </c>
      <c r="D299" s="21">
        <v>14361.571447696486</v>
      </c>
      <c r="E299" s="21">
        <v>18812.355361443562</v>
      </c>
      <c r="F299" s="21">
        <v>25584.509378427694</v>
      </c>
      <c r="G299" s="21">
        <v>35688.931937892514</v>
      </c>
      <c r="H299" s="43">
        <v>48450.708399831783</v>
      </c>
      <c r="I299" s="43">
        <v>71879.997307447644</v>
      </c>
      <c r="J299" s="43">
        <v>117351.35091312432</v>
      </c>
      <c r="K299" s="43">
        <v>267621.7838889407</v>
      </c>
      <c r="L299" s="21">
        <v>869976.92016732297</v>
      </c>
      <c r="M299" s="114">
        <v>1467165.4442358802</v>
      </c>
      <c r="N299" s="64">
        <v>1296332.9924705883</v>
      </c>
      <c r="O299" s="21">
        <v>1392784.0192941173</v>
      </c>
      <c r="P299" s="21">
        <v>1433245.9186046517</v>
      </c>
      <c r="Q299" s="21">
        <v>1486021.5012643675</v>
      </c>
      <c r="R299" s="21">
        <v>1558922.1766666665</v>
      </c>
      <c r="S299" s="21">
        <v>1546630.412790698</v>
      </c>
      <c r="T299" s="21">
        <v>1552083.569186046</v>
      </c>
    </row>
    <row r="300" spans="2:20" x14ac:dyDescent="0.3">
      <c r="B300" s="3" t="s">
        <v>648</v>
      </c>
      <c r="C300" s="21">
        <v>5733.3059372523448</v>
      </c>
      <c r="D300" s="21">
        <v>8186.0513619415578</v>
      </c>
      <c r="E300" s="21">
        <v>10728.978616852793</v>
      </c>
      <c r="F300" s="21">
        <v>12668.013087863828</v>
      </c>
      <c r="G300" s="21">
        <v>16485.409613645115</v>
      </c>
      <c r="H300" s="43">
        <v>18992.786678127926</v>
      </c>
      <c r="I300" s="43">
        <v>27211.144349668215</v>
      </c>
      <c r="J300" s="43">
        <v>42431.883438499142</v>
      </c>
      <c r="K300" s="43">
        <v>83474.453942995126</v>
      </c>
      <c r="L300" s="21">
        <v>225356.81596698114</v>
      </c>
      <c r="M300" s="114">
        <v>425264.01252707583</v>
      </c>
      <c r="N300" s="64">
        <v>344957.12738095236</v>
      </c>
      <c r="O300" s="21">
        <v>354688.52146341465</v>
      </c>
      <c r="P300" s="21">
        <v>417529.44524999999</v>
      </c>
      <c r="Q300" s="21">
        <v>454214.88027027017</v>
      </c>
      <c r="R300" s="21">
        <v>475389.52025641029</v>
      </c>
      <c r="S300" s="21">
        <v>483720.3421052632</v>
      </c>
      <c r="T300" s="21">
        <v>458475.25175</v>
      </c>
    </row>
    <row r="301" spans="2:20" x14ac:dyDescent="0.3">
      <c r="B301" s="3" t="s">
        <v>390</v>
      </c>
      <c r="C301" s="21">
        <v>13739.353187364888</v>
      </c>
      <c r="D301" s="21">
        <v>18768.050040031911</v>
      </c>
      <c r="E301" s="21">
        <v>24039.958833138237</v>
      </c>
      <c r="F301" s="21">
        <v>32784.944638635861</v>
      </c>
      <c r="G301" s="21">
        <v>47172.934104896492</v>
      </c>
      <c r="H301" s="43">
        <v>67945.338932949919</v>
      </c>
      <c r="I301" s="43">
        <v>99721.820384881183</v>
      </c>
      <c r="J301" s="43">
        <v>166164.7318768563</v>
      </c>
      <c r="K301" s="43">
        <v>380183.01340039022</v>
      </c>
      <c r="L301" s="21">
        <v>1273129.65264539</v>
      </c>
      <c r="M301" s="114">
        <v>1964369.5727467304</v>
      </c>
      <c r="N301" s="64">
        <v>1668302.0452100849</v>
      </c>
      <c r="O301" s="21">
        <v>1675283.7700000005</v>
      </c>
      <c r="P301" s="21">
        <v>2144763.1562809921</v>
      </c>
      <c r="Q301" s="21">
        <v>2268048.8919008244</v>
      </c>
      <c r="R301" s="21">
        <v>2279436.7399173561</v>
      </c>
      <c r="S301" s="21">
        <v>1853631.4516666662</v>
      </c>
      <c r="T301" s="21">
        <v>1851049.8936134456</v>
      </c>
    </row>
    <row r="302" spans="2:20" x14ac:dyDescent="0.3">
      <c r="B302" s="3" t="s">
        <v>391</v>
      </c>
      <c r="C302" s="21">
        <v>11245.802277824356</v>
      </c>
      <c r="D302" s="21">
        <v>15049.773173435269</v>
      </c>
      <c r="E302" s="21">
        <v>20556.661730130905</v>
      </c>
      <c r="F302" s="21">
        <v>25013.61989714413</v>
      </c>
      <c r="G302" s="21">
        <v>35389.443265494912</v>
      </c>
      <c r="H302" s="43">
        <v>48456.547422647389</v>
      </c>
      <c r="I302" s="43">
        <v>74415.221664527882</v>
      </c>
      <c r="J302" s="43">
        <v>119155.50081723851</v>
      </c>
      <c r="K302" s="43">
        <v>261035.53386718431</v>
      </c>
      <c r="L302" s="21">
        <v>893894.91255972709</v>
      </c>
      <c r="M302" s="114">
        <v>1465288.6803086421</v>
      </c>
      <c r="N302" s="64">
        <v>1307016.0804255321</v>
      </c>
      <c r="O302" s="21">
        <v>1302531.2472340423</v>
      </c>
      <c r="P302" s="21">
        <v>1466766.0521739132</v>
      </c>
      <c r="Q302" s="21">
        <v>1558000.4565217388</v>
      </c>
      <c r="R302" s="21">
        <v>1540673.1256521733</v>
      </c>
      <c r="S302" s="21">
        <v>1533128.2834782607</v>
      </c>
      <c r="T302" s="21">
        <v>1555884.4304347825</v>
      </c>
    </row>
    <row r="303" spans="2:20" x14ac:dyDescent="0.3">
      <c r="B303" s="3" t="s">
        <v>392</v>
      </c>
      <c r="C303" s="21">
        <v>10662.399833380385</v>
      </c>
      <c r="D303" s="21">
        <v>12807.407191264121</v>
      </c>
      <c r="E303" s="21">
        <v>16752.831404710174</v>
      </c>
      <c r="F303" s="21">
        <v>22717.679685590094</v>
      </c>
      <c r="G303" s="21">
        <v>31819.678162334381</v>
      </c>
      <c r="H303" s="43">
        <v>42153.820557235442</v>
      </c>
      <c r="I303" s="43">
        <v>59975.363151820122</v>
      </c>
      <c r="J303" s="43">
        <v>98284.509544803412</v>
      </c>
      <c r="K303" s="43">
        <v>188084.00782542714</v>
      </c>
      <c r="L303" s="21">
        <v>549193.13945417106</v>
      </c>
      <c r="M303" s="114">
        <v>930589.47577966086</v>
      </c>
      <c r="N303" s="64">
        <v>754406.82670588244</v>
      </c>
      <c r="O303" s="21">
        <v>854400.91920454521</v>
      </c>
      <c r="P303" s="21">
        <v>980776.97717647022</v>
      </c>
      <c r="Q303" s="21">
        <v>980556.67082352913</v>
      </c>
      <c r="R303" s="21">
        <v>991117.53476190462</v>
      </c>
      <c r="S303" s="21">
        <v>982071.14939024404</v>
      </c>
      <c r="T303" s="21">
        <v>978257.55925925903</v>
      </c>
    </row>
    <row r="304" spans="2:20" x14ac:dyDescent="0.3">
      <c r="B304" s="3" t="s">
        <v>393</v>
      </c>
      <c r="C304" s="21">
        <v>8087.759053250913</v>
      </c>
      <c r="D304" s="21">
        <v>10120.730208682418</v>
      </c>
      <c r="E304" s="21">
        <v>16440.626563061436</v>
      </c>
      <c r="F304" s="21">
        <v>21069.289702844133</v>
      </c>
      <c r="G304" s="21">
        <v>30716.870765698102</v>
      </c>
      <c r="H304" s="43">
        <v>39607.56850353194</v>
      </c>
      <c r="I304" s="43">
        <v>56210.84870140718</v>
      </c>
      <c r="J304" s="43">
        <v>123717.30756043228</v>
      </c>
      <c r="K304" s="43">
        <v>327664.09560348646</v>
      </c>
      <c r="L304" s="21">
        <v>975665.89615384629</v>
      </c>
      <c r="M304" s="114">
        <v>1531257.3075151513</v>
      </c>
      <c r="N304" s="64">
        <v>1360498.3687234039</v>
      </c>
      <c r="O304" s="21">
        <v>1386310.7010869565</v>
      </c>
      <c r="P304" s="21">
        <v>1502199.5878723403</v>
      </c>
      <c r="Q304" s="21">
        <v>1512779.6482978724</v>
      </c>
      <c r="R304" s="21">
        <v>1658239.8723404256</v>
      </c>
      <c r="S304" s="21">
        <v>1644299.3933333333</v>
      </c>
      <c r="T304" s="21">
        <v>1646531.8108333335</v>
      </c>
    </row>
    <row r="305" spans="2:20" x14ac:dyDescent="0.3">
      <c r="B305" s="3" t="s">
        <v>394</v>
      </c>
      <c r="C305" s="21">
        <v>12122.767821408312</v>
      </c>
      <c r="D305" s="21">
        <v>15945.549087462678</v>
      </c>
      <c r="E305" s="21">
        <v>21408.209724748511</v>
      </c>
      <c r="F305" s="21">
        <v>27123.380530846014</v>
      </c>
      <c r="G305" s="21">
        <v>38940.645561656427</v>
      </c>
      <c r="H305" s="43">
        <v>51263.240115165499</v>
      </c>
      <c r="I305" s="43">
        <v>70712.152840546391</v>
      </c>
      <c r="J305" s="43">
        <v>109498.11472727294</v>
      </c>
      <c r="K305" s="43">
        <v>247764.45602924083</v>
      </c>
      <c r="L305" s="21">
        <v>711810.99843750009</v>
      </c>
      <c r="M305" s="114">
        <v>1113794.8138744587</v>
      </c>
      <c r="N305" s="64">
        <v>982321.52220588236</v>
      </c>
      <c r="O305" s="21">
        <v>1031860.3244776118</v>
      </c>
      <c r="P305" s="21">
        <v>1081190.1650769226</v>
      </c>
      <c r="Q305" s="21">
        <v>1143889.4542187497</v>
      </c>
      <c r="R305" s="21">
        <v>1172920.4538805967</v>
      </c>
      <c r="S305" s="21">
        <v>1178161.3327272725</v>
      </c>
      <c r="T305" s="21">
        <v>1212462.9936923075</v>
      </c>
    </row>
    <row r="306" spans="2:20" x14ac:dyDescent="0.3">
      <c r="B306" s="3" t="s">
        <v>649</v>
      </c>
      <c r="C306" s="21">
        <v>9086.2217424603568</v>
      </c>
      <c r="D306" s="21">
        <v>14257.630440304041</v>
      </c>
      <c r="E306" s="21">
        <v>20025.834325427229</v>
      </c>
      <c r="F306" s="21">
        <v>22893.848425916989</v>
      </c>
      <c r="G306" s="21">
        <v>32903.514573379769</v>
      </c>
      <c r="H306" s="43">
        <v>46878.540279654648</v>
      </c>
      <c r="I306" s="43">
        <v>70269.221117948182</v>
      </c>
      <c r="J306" s="43">
        <v>117600.54797636246</v>
      </c>
      <c r="K306" s="43">
        <v>234960.91026998893</v>
      </c>
      <c r="L306" s="21">
        <v>631135.8395210728</v>
      </c>
      <c r="M306" s="114">
        <v>1155934.7544407893</v>
      </c>
      <c r="N306" s="64">
        <v>1080771.9777777777</v>
      </c>
      <c r="O306" s="21">
        <v>1080916.2863636364</v>
      </c>
      <c r="P306" s="21">
        <v>1079030.1936363636</v>
      </c>
      <c r="Q306" s="21">
        <v>1203752.9653488374</v>
      </c>
      <c r="R306" s="21">
        <v>1205906.5225581399</v>
      </c>
      <c r="S306" s="21">
        <v>1208348.8818604648</v>
      </c>
      <c r="T306" s="21">
        <v>1241843.3649999998</v>
      </c>
    </row>
    <row r="307" spans="2:20" x14ac:dyDescent="0.3">
      <c r="B307" s="3" t="s">
        <v>395</v>
      </c>
      <c r="C307" s="21">
        <v>17717.013023901101</v>
      </c>
      <c r="D307" s="21">
        <v>25481.566111206237</v>
      </c>
      <c r="E307" s="21">
        <v>33921.573391708436</v>
      </c>
      <c r="F307" s="21">
        <v>40836.971002192986</v>
      </c>
      <c r="G307" s="21">
        <v>56065.605430555537</v>
      </c>
      <c r="H307" s="43">
        <v>75459.879603692199</v>
      </c>
      <c r="I307" s="43">
        <v>106356.2772402534</v>
      </c>
      <c r="J307" s="43">
        <v>163273.00422807017</v>
      </c>
      <c r="K307" s="43">
        <v>335557.98354978359</v>
      </c>
      <c r="L307" s="21">
        <v>1056760.8658935362</v>
      </c>
      <c r="M307" s="114">
        <v>1849903.4289041096</v>
      </c>
      <c r="N307" s="64">
        <v>1535789.7342857141</v>
      </c>
      <c r="O307" s="21">
        <v>1692799.418095238</v>
      </c>
      <c r="P307" s="21">
        <v>1693180.8309523808</v>
      </c>
      <c r="Q307" s="21">
        <v>1804307.1857142856</v>
      </c>
      <c r="R307" s="21">
        <v>1915599.7023809524</v>
      </c>
      <c r="S307" s="21">
        <v>2421238.8019047617</v>
      </c>
      <c r="T307" s="21">
        <v>1888233.5739999998</v>
      </c>
    </row>
    <row r="308" spans="2:20" x14ac:dyDescent="0.3">
      <c r="B308" s="3" t="s">
        <v>396</v>
      </c>
      <c r="C308" s="21">
        <v>15531.536629604067</v>
      </c>
      <c r="D308" s="21">
        <v>20057.03249046432</v>
      </c>
      <c r="E308" s="21">
        <v>28668.956642814428</v>
      </c>
      <c r="F308" s="21">
        <v>38018.337528527751</v>
      </c>
      <c r="G308" s="21">
        <v>50312.214896694328</v>
      </c>
      <c r="H308" s="43">
        <v>61608.577167372889</v>
      </c>
      <c r="I308" s="43">
        <v>86349.0585773317</v>
      </c>
      <c r="J308" s="43">
        <v>137309.49513616017</v>
      </c>
      <c r="K308" s="43">
        <v>291325.65842597984</v>
      </c>
      <c r="L308" s="21">
        <v>869447.13684269669</v>
      </c>
      <c r="M308" s="114">
        <v>1273682.5700399203</v>
      </c>
      <c r="N308" s="64">
        <v>1184988.0491549296</v>
      </c>
      <c r="O308" s="21">
        <v>1199309.7249999999</v>
      </c>
      <c r="P308" s="21">
        <v>1353505.1531944447</v>
      </c>
      <c r="Q308" s="21">
        <v>1366306.9561111117</v>
      </c>
      <c r="R308" s="21">
        <v>1370012.5349999999</v>
      </c>
      <c r="S308" s="21">
        <v>1209509.4418309862</v>
      </c>
      <c r="T308" s="21">
        <v>1229408.0442253521</v>
      </c>
    </row>
    <row r="309" spans="2:20" x14ac:dyDescent="0.3">
      <c r="B309" s="3" t="s">
        <v>650</v>
      </c>
      <c r="C309" s="21">
        <v>8307.4164950241902</v>
      </c>
      <c r="D309" s="21">
        <v>10755.256164692299</v>
      </c>
      <c r="E309" s="21">
        <v>14800.691105793665</v>
      </c>
      <c r="F309" s="21">
        <v>19664.713770968239</v>
      </c>
      <c r="G309" s="21">
        <v>28935.781250651358</v>
      </c>
      <c r="H309" s="43">
        <v>42001.006233369619</v>
      </c>
      <c r="I309" s="43">
        <v>62951.204174284787</v>
      </c>
      <c r="J309" s="43">
        <v>108660.44972589269</v>
      </c>
      <c r="K309" s="43">
        <v>270990.17614578322</v>
      </c>
      <c r="L309" s="21">
        <v>508925.78092857142</v>
      </c>
      <c r="M309" s="114">
        <v>763090.88777777785</v>
      </c>
      <c r="N309" s="64">
        <v>648578.60851851851</v>
      </c>
      <c r="O309" s="21">
        <v>715290.59716981114</v>
      </c>
      <c r="P309" s="21">
        <v>707725.53301886783</v>
      </c>
      <c r="Q309" s="21">
        <v>751357.89749999996</v>
      </c>
      <c r="R309" s="21">
        <v>826173.63159999996</v>
      </c>
      <c r="S309" s="21">
        <v>853809.74367346929</v>
      </c>
      <c r="T309" s="21">
        <v>858237.75816326553</v>
      </c>
    </row>
    <row r="310" spans="2:20" x14ac:dyDescent="0.3">
      <c r="B310" s="5" t="s">
        <v>651</v>
      </c>
      <c r="C310" s="22">
        <v>11252.419169118357</v>
      </c>
      <c r="D310" s="22">
        <v>12558.765578350662</v>
      </c>
      <c r="E310" s="22">
        <v>17775.116269547896</v>
      </c>
      <c r="F310" s="22">
        <v>23935.042600174871</v>
      </c>
      <c r="G310" s="22">
        <v>36437.696163753462</v>
      </c>
      <c r="H310" s="55">
        <v>56570.103434877565</v>
      </c>
      <c r="I310" s="55">
        <v>84955.595445588551</v>
      </c>
      <c r="J310" s="55">
        <v>143233.10660957007</v>
      </c>
      <c r="K310" s="55">
        <v>321974.61762743007</v>
      </c>
      <c r="L310" s="22">
        <v>953475.56361842086</v>
      </c>
      <c r="M310" s="115">
        <v>1622068.920163265</v>
      </c>
      <c r="N310" s="71">
        <v>1378490.8505263156</v>
      </c>
      <c r="O310" s="22">
        <v>1385912.6367567568</v>
      </c>
      <c r="P310" s="22">
        <v>1551080.8522222226</v>
      </c>
      <c r="Q310" s="22">
        <v>1593609.9494285714</v>
      </c>
      <c r="R310" s="22">
        <v>1829674.2627272729</v>
      </c>
      <c r="S310" s="22">
        <v>1834702.9651515149</v>
      </c>
      <c r="T310" s="22">
        <v>1854719.9433333338</v>
      </c>
    </row>
    <row r="311" spans="2:20" x14ac:dyDescent="0.3">
      <c r="B311" s="56" t="s">
        <v>680</v>
      </c>
    </row>
    <row r="314" spans="2:20" ht="18" x14ac:dyDescent="0.35">
      <c r="B314" s="7" t="s">
        <v>709</v>
      </c>
    </row>
    <row r="315" spans="2:20" x14ac:dyDescent="0.3">
      <c r="B315" s="8" t="s">
        <v>702</v>
      </c>
    </row>
    <row r="317" spans="2:20" ht="16.2" x14ac:dyDescent="0.3">
      <c r="B317" s="25" t="s">
        <v>572</v>
      </c>
      <c r="C317" s="26">
        <v>2015</v>
      </c>
      <c r="D317" s="26" t="s">
        <v>205</v>
      </c>
      <c r="E317" s="26" t="s">
        <v>206</v>
      </c>
      <c r="F317" s="26">
        <v>2018</v>
      </c>
      <c r="G317" s="26" t="s">
        <v>207</v>
      </c>
      <c r="H317" s="44" t="s">
        <v>208</v>
      </c>
      <c r="I317" s="44" t="s">
        <v>655</v>
      </c>
      <c r="J317" s="44" t="s">
        <v>666</v>
      </c>
      <c r="K317" s="44" t="s">
        <v>667</v>
      </c>
      <c r="L317" s="26" t="s">
        <v>681</v>
      </c>
      <c r="M317" s="66" t="s">
        <v>695</v>
      </c>
      <c r="N317" s="121">
        <v>45658</v>
      </c>
      <c r="O317" s="83">
        <v>45689</v>
      </c>
      <c r="P317" s="83">
        <v>45717</v>
      </c>
      <c r="Q317" s="83">
        <v>45748</v>
      </c>
      <c r="R317" s="83">
        <v>45778</v>
      </c>
      <c r="S317" s="83">
        <v>45809</v>
      </c>
      <c r="T317" s="98" t="s">
        <v>712</v>
      </c>
    </row>
    <row r="318" spans="2:20" x14ac:dyDescent="0.3">
      <c r="B318" s="27" t="s">
        <v>399</v>
      </c>
      <c r="C318" s="40">
        <f>+((C319*'III. Aportantes'!C319)+('II. Remuneración Imponible'!C332*'III. Aportantes'!C332)+('III. Aportantes'!C337*'II. Remuneración Imponible'!C337)+('II. Remuneración Imponible'!C350*'III. Aportantes'!C350)+('II. Remuneración Imponible'!C356*'III. Aportantes'!C356)+('III. Aportantes'!C364*'II. Remuneración Imponible'!C364)+('II. Remuneración Imponible'!C369*'III. Aportantes'!C369)+('III. Aportantes'!C373*'II. Remuneración Imponible'!C373)+('II. Remuneración Imponible'!C381*'III. Aportantes'!C381)+('III. Aportantes'!C388*'II. Remuneración Imponible'!C388)+('II. Remuneración Imponible'!C392*'III. Aportantes'!C392)+('III. Aportantes'!C398*'II. Remuneración Imponible'!C398)+('II. Remuneración Imponible'!C407*'III. Aportantes'!C407)+('III. Aportantes'!C425*'II. Remuneración Imponible'!C425)+('II. Remuneración Imponible'!C436*'III. Aportantes'!C436)+('III. Aportantes'!C441*'II. Remuneración Imponible'!C441)+('II. Remuneración Imponible'!C449*'III. Aportantes'!C449)+('III. Aportantes'!C453*'II. Remuneración Imponible'!C453)+('II. Remuneración Imponible'!C462*'III. Aportantes'!C462)+('III. Aportantes'!C475*'II. Remuneración Imponible'!C475)+('II. Remuneración Imponible'!C479*'III. Aportantes'!C479)+('III. Aportantes'!C484*'II. Remuneración Imponible'!C484)+('II. Remuneración Imponible'!C490*'III. Aportantes'!C490)+('III. Aportantes'!C494*'II. Remuneración Imponible'!C494))/'III. Aportantes'!C318</f>
        <v>6776.7936246019772</v>
      </c>
      <c r="D318" s="40">
        <f>+((D319*'III. Aportantes'!D319)+('II. Remuneración Imponible'!D332*'III. Aportantes'!D332)+('III. Aportantes'!D337*'II. Remuneración Imponible'!D337)+('II. Remuneración Imponible'!D350*'III. Aportantes'!D350)+('II. Remuneración Imponible'!D356*'III. Aportantes'!D356)+('III. Aportantes'!D364*'II. Remuneración Imponible'!D364)+('II. Remuneración Imponible'!D369*'III. Aportantes'!D369)+('III. Aportantes'!D373*'II. Remuneración Imponible'!D373)+('II. Remuneración Imponible'!D381*'III. Aportantes'!D381)+('III. Aportantes'!D388*'II. Remuneración Imponible'!D388)+('II. Remuneración Imponible'!D392*'III. Aportantes'!D392)+('III. Aportantes'!D398*'II. Remuneración Imponible'!D398)+('II. Remuneración Imponible'!D407*'III. Aportantes'!D407)+('III. Aportantes'!D425*'II. Remuneración Imponible'!D425)+('II. Remuneración Imponible'!D436*'III. Aportantes'!D436)+('III. Aportantes'!D441*'II. Remuneración Imponible'!D441)+('II. Remuneración Imponible'!D449*'III. Aportantes'!D449)+('III. Aportantes'!D453*'II. Remuneración Imponible'!D453)+('II. Remuneración Imponible'!D462*'III. Aportantes'!D462)+('III. Aportantes'!D475*'II. Remuneración Imponible'!D475)+('II. Remuneración Imponible'!D479*'III. Aportantes'!D479)+('III. Aportantes'!D484*'II. Remuneración Imponible'!D484)+('II. Remuneración Imponible'!D490*'III. Aportantes'!D490)+('III. Aportantes'!D494*'II. Remuneración Imponible'!D494))/'III. Aportantes'!D318</f>
        <v>9166.3531360410416</v>
      </c>
      <c r="E318" s="40">
        <f>+((E319*'III. Aportantes'!E319)+('II. Remuneración Imponible'!E332*'III. Aportantes'!E332)+('III. Aportantes'!E337*'II. Remuneración Imponible'!E337)+('II. Remuneración Imponible'!E350*'III. Aportantes'!E350)+('II. Remuneración Imponible'!E356*'III. Aportantes'!E356)+('III. Aportantes'!E364*'II. Remuneración Imponible'!E364)+('II. Remuneración Imponible'!E369*'III. Aportantes'!E369)+('III. Aportantes'!E373*'II. Remuneración Imponible'!E373)+('II. Remuneración Imponible'!E381*'III. Aportantes'!E381)+('III. Aportantes'!E388*'II. Remuneración Imponible'!E388)+('II. Remuneración Imponible'!E392*'III. Aportantes'!E392)+('III. Aportantes'!E398*'II. Remuneración Imponible'!E398)+('II. Remuneración Imponible'!E407*'III. Aportantes'!E407)+('III. Aportantes'!E425*'II. Remuneración Imponible'!E425)+('II. Remuneración Imponible'!E436*'III. Aportantes'!E436)+('III. Aportantes'!E441*'II. Remuneración Imponible'!E441)+('II. Remuneración Imponible'!E449*'III. Aportantes'!E449)+('III. Aportantes'!E453*'II. Remuneración Imponible'!E453)+('II. Remuneración Imponible'!E462*'III. Aportantes'!E462)+('III. Aportantes'!E475*'II. Remuneración Imponible'!E475)+('II. Remuneración Imponible'!E479*'III. Aportantes'!E479)+('III. Aportantes'!E484*'II. Remuneración Imponible'!E484)+('II. Remuneración Imponible'!E490*'III. Aportantes'!E490)+('III. Aportantes'!E494*'II. Remuneración Imponible'!E494))/'III. Aportantes'!E318</f>
        <v>12537.965704354268</v>
      </c>
      <c r="F318" s="40">
        <f>+((F319*'III. Aportantes'!F319)+('II. Remuneración Imponible'!F332*'III. Aportantes'!F332)+('III. Aportantes'!F337*'II. Remuneración Imponible'!F337)+('II. Remuneración Imponible'!F350*'III. Aportantes'!F350)+('II. Remuneración Imponible'!F356*'III. Aportantes'!F356)+('III. Aportantes'!F364*'II. Remuneración Imponible'!F364)+('II. Remuneración Imponible'!F369*'III. Aportantes'!F369)+('III. Aportantes'!F373*'II. Remuneración Imponible'!F373)+('II. Remuneración Imponible'!F381*'III. Aportantes'!F381)+('III. Aportantes'!F388*'II. Remuneración Imponible'!F388)+('II. Remuneración Imponible'!F392*'III. Aportantes'!F392)+('III. Aportantes'!F398*'II. Remuneración Imponible'!F398)+('II. Remuneración Imponible'!F407*'III. Aportantes'!F407)+('III. Aportantes'!F425*'II. Remuneración Imponible'!F425)+('II. Remuneración Imponible'!F436*'III. Aportantes'!F436)+('III. Aportantes'!F441*'II. Remuneración Imponible'!F441)+('II. Remuneración Imponible'!F449*'III. Aportantes'!F449)+('III. Aportantes'!F453*'II. Remuneración Imponible'!F453)+('II. Remuneración Imponible'!F462*'III. Aportantes'!F462)+('III. Aportantes'!F475*'II. Remuneración Imponible'!F475)+('II. Remuneración Imponible'!F479*'III. Aportantes'!F479)+('III. Aportantes'!F484*'II. Remuneración Imponible'!F484)+('II. Remuneración Imponible'!F490*'III. Aportantes'!F490)+('III. Aportantes'!F494*'II. Remuneración Imponible'!F494))/'III. Aportantes'!F318</f>
        <v>16103.92545665485</v>
      </c>
      <c r="G318" s="40">
        <f>+((G319*'III. Aportantes'!G319)+('II. Remuneración Imponible'!G332*'III. Aportantes'!G332)+('III. Aportantes'!G337*'II. Remuneración Imponible'!G337)+('II. Remuneración Imponible'!G350*'III. Aportantes'!G350)+('II. Remuneración Imponible'!G356*'III. Aportantes'!G356)+('III. Aportantes'!G364*'II. Remuneración Imponible'!G364)+('II. Remuneración Imponible'!G369*'III. Aportantes'!G369)+('III. Aportantes'!G373*'II. Remuneración Imponible'!G373)+('II. Remuneración Imponible'!G381*'III. Aportantes'!G381)+('III. Aportantes'!G388*'II. Remuneración Imponible'!G388)+('II. Remuneración Imponible'!G392*'III. Aportantes'!G392)+('III. Aportantes'!G398*'II. Remuneración Imponible'!G398)+('II. Remuneración Imponible'!G407*'III. Aportantes'!G407)+('III. Aportantes'!G425*'II. Remuneración Imponible'!G425)+('II. Remuneración Imponible'!G436*'III. Aportantes'!G436)+('III. Aportantes'!G441*'II. Remuneración Imponible'!G441)+('II. Remuneración Imponible'!G449*'III. Aportantes'!G449)+('III. Aportantes'!G453*'II. Remuneración Imponible'!G453)+('II. Remuneración Imponible'!G462*'III. Aportantes'!G462)+('III. Aportantes'!G475*'II. Remuneración Imponible'!G475)+('II. Remuneración Imponible'!G479*'III. Aportantes'!G479)+('III. Aportantes'!G484*'II. Remuneración Imponible'!G484)+('II. Remuneración Imponible'!G490*'III. Aportantes'!G490)+('III. Aportantes'!G494*'II. Remuneración Imponible'!G494))/'III. Aportantes'!G318</f>
        <v>20968.60902848042</v>
      </c>
      <c r="H318" s="53">
        <f>+((H319*'III. Aportantes'!H319)+('II. Remuneración Imponible'!H332*'III. Aportantes'!H332)+('III. Aportantes'!H337*'II. Remuneración Imponible'!H337)+('II. Remuneración Imponible'!H350*'III. Aportantes'!H350)+('II. Remuneración Imponible'!H356*'III. Aportantes'!H356)+('III. Aportantes'!H364*'II. Remuneración Imponible'!H364)+('II. Remuneración Imponible'!H369*'III. Aportantes'!H369)+('III. Aportantes'!H373*'II. Remuneración Imponible'!H373)+('II. Remuneración Imponible'!H381*'III. Aportantes'!H381)+('III. Aportantes'!H388*'II. Remuneración Imponible'!H388)+('II. Remuneración Imponible'!H392*'III. Aportantes'!H392)+('III. Aportantes'!H398*'II. Remuneración Imponible'!H398)+('II. Remuneración Imponible'!H407*'III. Aportantes'!H407)+('III. Aportantes'!H425*'II. Remuneración Imponible'!H425)+('II. Remuneración Imponible'!H436*'III. Aportantes'!H436)+('III. Aportantes'!H441*'II. Remuneración Imponible'!H441)+('II. Remuneración Imponible'!H449*'III. Aportantes'!H449)+('III. Aportantes'!H453*'II. Remuneración Imponible'!H453)+('II. Remuneración Imponible'!H462*'III. Aportantes'!H462)+('III. Aportantes'!H475*'II. Remuneración Imponible'!H475)+('II. Remuneración Imponible'!H479*'III. Aportantes'!H479)+('III. Aportantes'!H484*'II. Remuneración Imponible'!H484)+('II. Remuneración Imponible'!H490*'III. Aportantes'!H490)+('III. Aportantes'!H494*'II. Remuneración Imponible'!H494))/'III. Aportantes'!H318</f>
        <v>28486.589928515157</v>
      </c>
      <c r="I318" s="53">
        <f>+((I319*'III. Aportantes'!I319)+('II. Remuneración Imponible'!I332*'III. Aportantes'!I332)+('III. Aportantes'!I337*'II. Remuneración Imponible'!I337)+('II. Remuneración Imponible'!I350*'III. Aportantes'!I350)+('II. Remuneración Imponible'!I356*'III. Aportantes'!I356)+('III. Aportantes'!I364*'II. Remuneración Imponible'!I364)+('II. Remuneración Imponible'!I369*'III. Aportantes'!I369)+('III. Aportantes'!I373*'II. Remuneración Imponible'!I373)+('II. Remuneración Imponible'!I381*'III. Aportantes'!I381)+('III. Aportantes'!I388*'II. Remuneración Imponible'!I388)+('II. Remuneración Imponible'!I392*'III. Aportantes'!I392)+('III. Aportantes'!I398*'II. Remuneración Imponible'!I398)+('II. Remuneración Imponible'!I407*'III. Aportantes'!I407)+('III. Aportantes'!I425*'II. Remuneración Imponible'!I425)+('II. Remuneración Imponible'!I436*'III. Aportantes'!I436)+('III. Aportantes'!I441*'II. Remuneración Imponible'!I441)+('II. Remuneración Imponible'!I449*'III. Aportantes'!I449)+('III. Aportantes'!I453*'II. Remuneración Imponible'!I453)+('II. Remuneración Imponible'!I462*'III. Aportantes'!I462)+('III. Aportantes'!I475*'II. Remuneración Imponible'!I475)+('II. Remuneración Imponible'!I479*'III. Aportantes'!I479)+('III. Aportantes'!I484*'II. Remuneración Imponible'!I484)+('II. Remuneración Imponible'!I490*'III. Aportantes'!I490)+('III. Aportantes'!I494*'II. Remuneración Imponible'!I494))/'III. Aportantes'!I318</f>
        <v>42626.999238903169</v>
      </c>
      <c r="J318" s="53">
        <f>+((J319*'III. Aportantes'!J319)+('II. Remuneración Imponible'!J332*'III. Aportantes'!J332)+('III. Aportantes'!J337*'II. Remuneración Imponible'!J337)+('II. Remuneración Imponible'!J350*'III. Aportantes'!J350)+('II. Remuneración Imponible'!J356*'III. Aportantes'!J356)+('III. Aportantes'!J364*'II. Remuneración Imponible'!J364)+('II. Remuneración Imponible'!J369*'III. Aportantes'!J369)+('III. Aportantes'!J373*'II. Remuneración Imponible'!J373)+('II. Remuneración Imponible'!J381*'III. Aportantes'!J381)+('III. Aportantes'!J388*'II. Remuneración Imponible'!J388)+('II. Remuneración Imponible'!J392*'III. Aportantes'!J392)+('III. Aportantes'!J398*'II. Remuneración Imponible'!J398)+('II. Remuneración Imponible'!J407*'III. Aportantes'!J407)+('III. Aportantes'!J425*'II. Remuneración Imponible'!J425)+('II. Remuneración Imponible'!J436*'III. Aportantes'!J436)+('III. Aportantes'!J441*'II. Remuneración Imponible'!J441)+('II. Remuneración Imponible'!J449*'III. Aportantes'!J449)+('III. Aportantes'!J453*'II. Remuneración Imponible'!J453)+('II. Remuneración Imponible'!J462*'III. Aportantes'!J462)+('III. Aportantes'!J475*'II. Remuneración Imponible'!J475)+('II. Remuneración Imponible'!J479*'III. Aportantes'!J479)+('III. Aportantes'!J484*'II. Remuneración Imponible'!J484)+('II. Remuneración Imponible'!J490*'III. Aportantes'!J490)+('III. Aportantes'!J494*'II. Remuneración Imponible'!J494))/'III. Aportantes'!J318</f>
        <v>70244.722656956656</v>
      </c>
      <c r="K318" s="53">
        <f>+((K319*'III. Aportantes'!K319)+('II. Remuneración Imponible'!K332*'III. Aportantes'!K332)+('III. Aportantes'!K337*'II. Remuneración Imponible'!K337)+('II. Remuneración Imponible'!K350*'III. Aportantes'!K350)+('II. Remuneración Imponible'!K356*'III. Aportantes'!K356)+('III. Aportantes'!K364*'II. Remuneración Imponible'!K364)+('II. Remuneración Imponible'!K369*'III. Aportantes'!K369)+('III. Aportantes'!K373*'II. Remuneración Imponible'!K373)+('II. Remuneración Imponible'!K381*'III. Aportantes'!K381)+('III. Aportantes'!K388*'II. Remuneración Imponible'!K388)+('II. Remuneración Imponible'!K392*'III. Aportantes'!K392)+('III. Aportantes'!K398*'II. Remuneración Imponible'!K398)+('II. Remuneración Imponible'!K407*'III. Aportantes'!K407)+('III. Aportantes'!K425*'II. Remuneración Imponible'!K425)+('II. Remuneración Imponible'!K436*'III. Aportantes'!K436)+('III. Aportantes'!K441*'II. Remuneración Imponible'!K441)+('II. Remuneración Imponible'!K449*'III. Aportantes'!K449)+('III. Aportantes'!K453*'II. Remuneración Imponible'!K453)+('II. Remuneración Imponible'!K462*'III. Aportantes'!K462)+('III. Aportantes'!K475*'II. Remuneración Imponible'!K475)+('II. Remuneración Imponible'!K479*'III. Aportantes'!K479)+('III. Aportantes'!K484*'II. Remuneración Imponible'!K484)+('II. Remuneración Imponible'!K490*'III. Aportantes'!K490)+('III. Aportantes'!K494*'II. Remuneración Imponible'!K494))/'III. Aportantes'!K318</f>
        <v>150322.85428839421</v>
      </c>
      <c r="L318" s="40">
        <f>+((L319*'III. Aportantes'!L319)+('II. Remuneración Imponible'!L332*'III. Aportantes'!L332)+('III. Aportantes'!L337*'II. Remuneración Imponible'!L337)+('II. Remuneración Imponible'!L350*'III. Aportantes'!L350)+('II. Remuneración Imponible'!L356*'III. Aportantes'!L356)+('III. Aportantes'!L364*'II. Remuneración Imponible'!L364)+('II. Remuneración Imponible'!L369*'III. Aportantes'!L369)+('III. Aportantes'!L373*'II. Remuneración Imponible'!L373)+('II. Remuneración Imponible'!L381*'III. Aportantes'!L381)+('III. Aportantes'!L388*'II. Remuneración Imponible'!L388)+('II. Remuneración Imponible'!L392*'III. Aportantes'!L392)+('III. Aportantes'!L398*'II. Remuneración Imponible'!L398)+('II. Remuneración Imponible'!L407*'III. Aportantes'!L407)+('III. Aportantes'!L425*'II. Remuneración Imponible'!L425)+('II. Remuneración Imponible'!L436*'III. Aportantes'!L436)+('III. Aportantes'!L441*'II. Remuneración Imponible'!L441)+('II. Remuneración Imponible'!L449*'III. Aportantes'!L449)+('III. Aportantes'!L453*'II. Remuneración Imponible'!L453)+('II. Remuneración Imponible'!L462*'III. Aportantes'!L462)+('III. Aportantes'!L475*'II. Remuneración Imponible'!L475)+('II. Remuneración Imponible'!L479*'III. Aportantes'!L479)+('III. Aportantes'!L484*'II. Remuneración Imponible'!L484)+('II. Remuneración Imponible'!L490*'III. Aportantes'!L490)+('III. Aportantes'!L494*'II. Remuneración Imponible'!L494))/'III. Aportantes'!L318</f>
        <v>424366.15371641336</v>
      </c>
      <c r="M318" s="53">
        <f>+((M319*'III. Aportantes'!M319)+('II. Remuneración Imponible'!M332*'III. Aportantes'!M332)+('III. Aportantes'!M337*'II. Remuneración Imponible'!M337)+('II. Remuneración Imponible'!M350*'III. Aportantes'!M350)+('II. Remuneración Imponible'!M356*'III. Aportantes'!M356)+('III. Aportantes'!M364*'II. Remuneración Imponible'!M364)+('II. Remuneración Imponible'!M369*'III. Aportantes'!M369)+('III. Aportantes'!M373*'II. Remuneración Imponible'!M373)+('II. Remuneración Imponible'!M381*'III. Aportantes'!M381)+('III. Aportantes'!M388*'II. Remuneración Imponible'!M388)+('II. Remuneración Imponible'!M392*'III. Aportantes'!M392)+('III. Aportantes'!M398*'II. Remuneración Imponible'!M398)+('II. Remuneración Imponible'!M407*'III. Aportantes'!M407)+('III. Aportantes'!M425*'II. Remuneración Imponible'!M425)+('II. Remuneración Imponible'!M436*'III. Aportantes'!M436)+('III. Aportantes'!M441*'II. Remuneración Imponible'!M441)+('II. Remuneración Imponible'!M449*'III. Aportantes'!M449)+('III. Aportantes'!M453*'II. Remuneración Imponible'!M453)+('II. Remuneración Imponible'!M462*'III. Aportantes'!M462)+('III. Aportantes'!M475*'II. Remuneración Imponible'!M475)+('II. Remuneración Imponible'!M479*'III. Aportantes'!M479)+('III. Aportantes'!M484*'II. Remuneración Imponible'!M484)+('II. Remuneración Imponible'!M490*'III. Aportantes'!M490)+('III. Aportantes'!M494*'II. Remuneración Imponible'!M494))/'III. Aportantes'!M318</f>
        <v>699111.70403523068</v>
      </c>
      <c r="N318" s="122">
        <f>+((N319*'III. Aportantes'!N319)+('II. Remuneración Imponible'!N332*'III. Aportantes'!N332)+('III. Aportantes'!N337*'II. Remuneración Imponible'!N337)+('II. Remuneración Imponible'!N350*'III. Aportantes'!N350)+('II. Remuneración Imponible'!N356*'III. Aportantes'!N356)+('III. Aportantes'!N364*'II. Remuneración Imponible'!N364)+('II. Remuneración Imponible'!N369*'III. Aportantes'!N369)+('III. Aportantes'!N373*'II. Remuneración Imponible'!N373)+('II. Remuneración Imponible'!N381*'III. Aportantes'!N381)+('III. Aportantes'!N388*'II. Remuneración Imponible'!N388)+('II. Remuneración Imponible'!N392*'III. Aportantes'!N392)+('III. Aportantes'!N398*'II. Remuneración Imponible'!N398)+('II. Remuneración Imponible'!N407*'III. Aportantes'!N407)+('III. Aportantes'!N425*'II. Remuneración Imponible'!N425)+('II. Remuneración Imponible'!N436*'III. Aportantes'!N436)+('III. Aportantes'!N441*'II. Remuneración Imponible'!N441)+('II. Remuneración Imponible'!N449*'III. Aportantes'!N449)+('III. Aportantes'!N453*'II. Remuneración Imponible'!N453)+('II. Remuneración Imponible'!N462*'III. Aportantes'!N462)+('III. Aportantes'!N475*'II. Remuneración Imponible'!N475)+('II. Remuneración Imponible'!N479*'III. Aportantes'!N479)+('III. Aportantes'!N484*'II. Remuneración Imponible'!N484)+('II. Remuneración Imponible'!N490*'III. Aportantes'!N490)+('III. Aportantes'!N494*'II. Remuneración Imponible'!N494))/'III. Aportantes'!N318</f>
        <v>597836.18409559503</v>
      </c>
      <c r="O318" s="110">
        <f>+((O319*'III. Aportantes'!O319)+('II. Remuneración Imponible'!O332*'III. Aportantes'!O332)+('III. Aportantes'!O337*'II. Remuneración Imponible'!O337)+('II. Remuneración Imponible'!O350*'III. Aportantes'!O350)+('II. Remuneración Imponible'!O356*'III. Aportantes'!O356)+('III. Aportantes'!O364*'II. Remuneración Imponible'!O364)+('II. Remuneración Imponible'!O369*'III. Aportantes'!O369)+('III. Aportantes'!O373*'II. Remuneración Imponible'!O373)+('II. Remuneración Imponible'!O381*'III. Aportantes'!O381)+('III. Aportantes'!O388*'II. Remuneración Imponible'!O388)+('II. Remuneración Imponible'!O392*'III. Aportantes'!O392)+('III. Aportantes'!O398*'II. Remuneración Imponible'!O398)+('II. Remuneración Imponible'!O407*'III. Aportantes'!O407)+('III. Aportantes'!O425*'II. Remuneración Imponible'!O425)+('II. Remuneración Imponible'!O436*'III. Aportantes'!O436)+('III. Aportantes'!O441*'II. Remuneración Imponible'!O441)+('II. Remuneración Imponible'!O449*'III. Aportantes'!O449)+('III. Aportantes'!O453*'II. Remuneración Imponible'!O453)+('II. Remuneración Imponible'!O462*'III. Aportantes'!O462)+('III. Aportantes'!O475*'II. Remuneración Imponible'!O475)+('II. Remuneración Imponible'!O479*'III. Aportantes'!O479)+('III. Aportantes'!O484*'II. Remuneración Imponible'!O484)+('II. Remuneración Imponible'!O490*'III. Aportantes'!O490)+('III. Aportantes'!O494*'II. Remuneración Imponible'!O494))/'III. Aportantes'!O318</f>
        <v>659629.20074458048</v>
      </c>
      <c r="P318" s="110">
        <f>+((P319*'III. Aportantes'!P319)+('II. Remuneración Imponible'!P332*'III. Aportantes'!P332)+('III. Aportantes'!P337*'II. Remuneración Imponible'!P337)+('II. Remuneración Imponible'!P350*'III. Aportantes'!P350)+('II. Remuneración Imponible'!P356*'III. Aportantes'!P356)+('III. Aportantes'!P364*'II. Remuneración Imponible'!P364)+('II. Remuneración Imponible'!P369*'III. Aportantes'!P369)+('III. Aportantes'!P373*'II. Remuneración Imponible'!P373)+('II. Remuneración Imponible'!P381*'III. Aportantes'!P381)+('III. Aportantes'!P388*'II. Remuneración Imponible'!P388)+('II. Remuneración Imponible'!P392*'III. Aportantes'!P392)+('III. Aportantes'!P398*'II. Remuneración Imponible'!P398)+('II. Remuneración Imponible'!P407*'III. Aportantes'!P407)+('III. Aportantes'!P425*'II. Remuneración Imponible'!P425)+('II. Remuneración Imponible'!P436*'III. Aportantes'!P436)+('III. Aportantes'!P441*'II. Remuneración Imponible'!P441)+('II. Remuneración Imponible'!P449*'III. Aportantes'!P449)+('III. Aportantes'!P453*'II. Remuneración Imponible'!P453)+('II. Remuneración Imponible'!P462*'III. Aportantes'!P462)+('III. Aportantes'!P475*'II. Remuneración Imponible'!P475)+('II. Remuneración Imponible'!P479*'III. Aportantes'!P479)+('III. Aportantes'!P484*'II. Remuneración Imponible'!P484)+('II. Remuneración Imponible'!P490*'III. Aportantes'!P490)+('III. Aportantes'!P494*'II. Remuneración Imponible'!P494))/'III. Aportantes'!P318</f>
        <v>697375.32073543465</v>
      </c>
      <c r="Q318" s="110">
        <f>+((Q319*'III. Aportantes'!Q319)+('II. Remuneración Imponible'!Q332*'III. Aportantes'!Q332)+('III. Aportantes'!Q337*'II. Remuneración Imponible'!Q337)+('II. Remuneración Imponible'!Q350*'III. Aportantes'!Q350)+('II. Remuneración Imponible'!Q356*'III. Aportantes'!Q356)+('III. Aportantes'!Q364*'II. Remuneración Imponible'!Q364)+('II. Remuneración Imponible'!Q369*'III. Aportantes'!Q369)+('III. Aportantes'!Q373*'II. Remuneración Imponible'!Q373)+('II. Remuneración Imponible'!Q381*'III. Aportantes'!Q381)+('III. Aportantes'!Q388*'II. Remuneración Imponible'!Q388)+('II. Remuneración Imponible'!Q392*'III. Aportantes'!Q392)+('III. Aportantes'!Q398*'II. Remuneración Imponible'!Q398)+('II. Remuneración Imponible'!Q407*'III. Aportantes'!Q407)+('III. Aportantes'!Q425*'II. Remuneración Imponible'!Q425)+('II. Remuneración Imponible'!Q436*'III. Aportantes'!Q436)+('III. Aportantes'!Q441*'II. Remuneración Imponible'!Q441)+('II. Remuneración Imponible'!Q449*'III. Aportantes'!Q449)+('III. Aportantes'!Q453*'II. Remuneración Imponible'!Q453)+('II. Remuneración Imponible'!Q462*'III. Aportantes'!Q462)+('III. Aportantes'!Q475*'II. Remuneración Imponible'!Q475)+('II. Remuneración Imponible'!Q479*'III. Aportantes'!Q479)+('III. Aportantes'!Q484*'II. Remuneración Imponible'!Q484)+('II. Remuneración Imponible'!Q490*'III. Aportantes'!Q490)+('III. Aportantes'!Q494*'II. Remuneración Imponible'!Q494))/'III. Aportantes'!Q318</f>
        <v>695969.08752136759</v>
      </c>
      <c r="R318" s="110">
        <f>+((R319*'III. Aportantes'!R319)+('II. Remuneración Imponible'!R332*'III. Aportantes'!R332)+('III. Aportantes'!R337*'II. Remuneración Imponible'!R337)+('II. Remuneración Imponible'!R350*'III. Aportantes'!R350)+('II. Remuneración Imponible'!R356*'III. Aportantes'!R356)+('III. Aportantes'!R364*'II. Remuneración Imponible'!R364)+('II. Remuneración Imponible'!R369*'III. Aportantes'!R369)+('III. Aportantes'!R373*'II. Remuneración Imponible'!R373)+('II. Remuneración Imponible'!R381*'III. Aportantes'!R381)+('III. Aportantes'!R388*'II. Remuneración Imponible'!R388)+('II. Remuneración Imponible'!R392*'III. Aportantes'!R392)+('III. Aportantes'!R398*'II. Remuneración Imponible'!R398)+('II. Remuneración Imponible'!R407*'III. Aportantes'!R407)+('III. Aportantes'!R425*'II. Remuneración Imponible'!R425)+('II. Remuneración Imponible'!R436*'III. Aportantes'!R436)+('III. Aportantes'!R441*'II. Remuneración Imponible'!R441)+('II. Remuneración Imponible'!R449*'III. Aportantes'!R449)+('III. Aportantes'!R453*'II. Remuneración Imponible'!R453)+('II. Remuneración Imponible'!R462*'III. Aportantes'!R462)+('III. Aportantes'!R475*'II. Remuneración Imponible'!R475)+('II. Remuneración Imponible'!R479*'III. Aportantes'!R479)+('III. Aportantes'!R484*'II. Remuneración Imponible'!R484)+('II. Remuneración Imponible'!R490*'III. Aportantes'!R490)+('III. Aportantes'!R494*'II. Remuneración Imponible'!R494))/'III. Aportantes'!R318</f>
        <v>714912.6379027646</v>
      </c>
      <c r="S318" s="110">
        <f>+((S319*'III. Aportantes'!S319)+('II. Remuneración Imponible'!S332*'III. Aportantes'!S332)+('III. Aportantes'!S337*'II. Remuneración Imponible'!S337)+('II. Remuneración Imponible'!S350*'III. Aportantes'!S350)+('II. Remuneración Imponible'!S356*'III. Aportantes'!S356)+('III. Aportantes'!S364*'II. Remuneración Imponible'!S364)+('II. Remuneración Imponible'!S369*'III. Aportantes'!S369)+('III. Aportantes'!S373*'II. Remuneración Imponible'!S373)+('II. Remuneración Imponible'!S381*'III. Aportantes'!S381)+('III. Aportantes'!S388*'II. Remuneración Imponible'!S388)+('II. Remuneración Imponible'!S392*'III. Aportantes'!S392)+('III. Aportantes'!S398*'II. Remuneración Imponible'!S398)+('II. Remuneración Imponible'!S407*'III. Aportantes'!S407)+('III. Aportantes'!S425*'II. Remuneración Imponible'!S425)+('II. Remuneración Imponible'!S436*'III. Aportantes'!S436)+('III. Aportantes'!S441*'II. Remuneración Imponible'!S441)+('II. Remuneración Imponible'!S449*'III. Aportantes'!S449)+('III. Aportantes'!S453*'II. Remuneración Imponible'!S453)+('II. Remuneración Imponible'!S462*'III. Aportantes'!S462)+('III. Aportantes'!S475*'II. Remuneración Imponible'!S475)+('II. Remuneración Imponible'!S479*'III. Aportantes'!S479)+('III. Aportantes'!S484*'II. Remuneración Imponible'!S484)+('II. Remuneración Imponible'!S490*'III. Aportantes'!S490)+('III. Aportantes'!S494*'II. Remuneración Imponible'!S494))/'III. Aportantes'!S318</f>
        <v>747612.40869565215</v>
      </c>
      <c r="T318" s="110">
        <f>+((T319*'III. Aportantes'!T319)+('II. Remuneración Imponible'!T332*'III. Aportantes'!T332)+('III. Aportantes'!T337*'II. Remuneración Imponible'!T337)+('II. Remuneración Imponible'!T350*'III. Aportantes'!T350)+('II. Remuneración Imponible'!T356*'III. Aportantes'!T356)+('III. Aportantes'!T364*'II. Remuneración Imponible'!T364)+('II. Remuneración Imponible'!T369*'III. Aportantes'!T369)+('III. Aportantes'!T373*'II. Remuneración Imponible'!T373)+('II. Remuneración Imponible'!T381*'III. Aportantes'!T381)+('III. Aportantes'!T388*'II. Remuneración Imponible'!T388)+('II. Remuneración Imponible'!T392*'III. Aportantes'!T392)+('III. Aportantes'!T398*'II. Remuneración Imponible'!T398)+('II. Remuneración Imponible'!T407*'III. Aportantes'!T407)+('III. Aportantes'!T425*'II. Remuneración Imponible'!T425)+('II. Remuneración Imponible'!T436*'III. Aportantes'!T436)+('III. Aportantes'!T441*'II. Remuneración Imponible'!T441)+('II. Remuneración Imponible'!T449*'III. Aportantes'!T449)+('III. Aportantes'!T453*'II. Remuneración Imponible'!T453)+('II. Remuneración Imponible'!T462*'III. Aportantes'!T462)+('III. Aportantes'!T475*'II. Remuneración Imponible'!T475)+('II. Remuneración Imponible'!T479*'III. Aportantes'!T479)+('III. Aportantes'!T484*'II. Remuneración Imponible'!T484)+('II. Remuneración Imponible'!T490*'III. Aportantes'!T490)+('III. Aportantes'!T494*'II. Remuneración Imponible'!T494))/'III. Aportantes'!T318</f>
        <v>781942.50036294165</v>
      </c>
    </row>
    <row r="319" spans="2:20" x14ac:dyDescent="0.3">
      <c r="B319" s="27" t="s">
        <v>180</v>
      </c>
      <c r="C319" s="41">
        <f>+SUMPRODUCT(C320:C331,'III. Aportantes'!C320:C331)/'III. Aportantes'!C319</f>
        <v>7044.7913063641063</v>
      </c>
      <c r="D319" s="41">
        <f>+SUMPRODUCT(D320:D331,'III. Aportantes'!D320:D331)/'III. Aportantes'!D319</f>
        <v>9645.9858026269176</v>
      </c>
      <c r="E319" s="41">
        <f>+SUMPRODUCT(E320:E331,'III. Aportantes'!E320:E331)/'III. Aportantes'!E319</f>
        <v>13786.754581180629</v>
      </c>
      <c r="F319" s="41">
        <f>+SUMPRODUCT(F320:F331,'III. Aportantes'!F320:F331)/'III. Aportantes'!F319</f>
        <v>17126.684226467711</v>
      </c>
      <c r="G319" s="41">
        <f>+SUMPRODUCT(G320:G331,'III. Aportantes'!G320:G331)/'III. Aportantes'!G319</f>
        <v>21301.643401399073</v>
      </c>
      <c r="H319" s="54">
        <f>+SUMPRODUCT(H320:H331,'III. Aportantes'!H320:H331)/'III. Aportantes'!H319</f>
        <v>27100.240779905584</v>
      </c>
      <c r="I319" s="54">
        <f>+SUMPRODUCT(I320:I331,'III. Aportantes'!I320:I331)/'III. Aportantes'!I319</f>
        <v>39504.749092314887</v>
      </c>
      <c r="J319" s="54">
        <f>+SUMPRODUCT(J320:J331,'III. Aportantes'!J320:J331)/'III. Aportantes'!J319</f>
        <v>66853.236663043368</v>
      </c>
      <c r="K319" s="54">
        <f>+SUMPRODUCT(K320:K331,'III. Aportantes'!K320:K331)/'III. Aportantes'!K319</f>
        <v>135441.13562476551</v>
      </c>
      <c r="L319" s="54">
        <f>+SUMPRODUCT(L320:L331,'III. Aportantes'!L320:L331)/'III. Aportantes'!L319</f>
        <v>379065.21340925799</v>
      </c>
      <c r="M319" s="54">
        <v>684704.9021039604</v>
      </c>
      <c r="N319" s="122">
        <v>601682.65991071414</v>
      </c>
      <c r="O319" s="110">
        <v>650441.10292035399</v>
      </c>
      <c r="P319" s="110">
        <v>680450.28442477889</v>
      </c>
      <c r="Q319" s="110">
        <v>689073.96878260875</v>
      </c>
      <c r="R319" s="110">
        <v>690895.20318965521</v>
      </c>
      <c r="S319" s="110">
        <v>706760.46102564095</v>
      </c>
      <c r="T319" s="110">
        <v>765443.05163934419</v>
      </c>
    </row>
    <row r="320" spans="2:20" x14ac:dyDescent="0.3">
      <c r="B320" s="3" t="s">
        <v>400</v>
      </c>
      <c r="C320" s="21">
        <v>5636.9152896825408</v>
      </c>
      <c r="D320" s="21">
        <v>9496.3893333333326</v>
      </c>
      <c r="E320" s="21">
        <v>12852.833715277775</v>
      </c>
      <c r="F320" s="21">
        <v>16082.781294642858</v>
      </c>
      <c r="G320" s="21">
        <v>17614.785626202505</v>
      </c>
      <c r="H320" s="43">
        <v>20757.460589375904</v>
      </c>
      <c r="I320" s="43">
        <v>29960.206287309367</v>
      </c>
      <c r="J320" s="43">
        <v>48217.966938711157</v>
      </c>
      <c r="K320" s="43">
        <v>96945.623403594771</v>
      </c>
      <c r="L320" s="21">
        <v>290136.58733333333</v>
      </c>
      <c r="M320" s="65">
        <v>486380.02341463417</v>
      </c>
      <c r="N320" s="123">
        <v>418643.30166666675</v>
      </c>
      <c r="O320" s="21">
        <v>486745.31333333335</v>
      </c>
      <c r="P320" s="21">
        <v>487479.77499999997</v>
      </c>
      <c r="Q320" s="21">
        <v>487479.77499999997</v>
      </c>
      <c r="R320" s="21">
        <v>505228.27500000002</v>
      </c>
      <c r="S320" s="21">
        <v>510519.21090909088</v>
      </c>
      <c r="T320" s="21">
        <v>512775.75636363641</v>
      </c>
    </row>
    <row r="321" spans="2:20" x14ac:dyDescent="0.3">
      <c r="B321" s="3" t="s">
        <v>401</v>
      </c>
      <c r="C321" s="21">
        <v>5654.4907142857146</v>
      </c>
      <c r="D321" s="21">
        <v>7338.3867708333337</v>
      </c>
      <c r="E321" s="21">
        <v>9612.8649999999998</v>
      </c>
      <c r="F321" s="21">
        <v>12305.348854166665</v>
      </c>
      <c r="G321" s="21">
        <v>16845.593497023812</v>
      </c>
      <c r="H321" s="43">
        <v>21640.553333333333</v>
      </c>
      <c r="I321" s="43">
        <v>31830.382455357147</v>
      </c>
      <c r="J321" s="43">
        <v>60827.78945833334</v>
      </c>
      <c r="K321" s="43">
        <v>138464.93041666664</v>
      </c>
      <c r="L321" s="21">
        <v>285966.58395833336</v>
      </c>
      <c r="M321" s="65">
        <v>500974.64678571426</v>
      </c>
      <c r="N321" s="123">
        <v>481546.13750000001</v>
      </c>
      <c r="O321" s="21">
        <v>483186.86</v>
      </c>
      <c r="P321" s="21">
        <v>483726.30999999994</v>
      </c>
      <c r="Q321" s="21">
        <v>483726.30999999994</v>
      </c>
      <c r="R321" s="21">
        <v>504846.69499999995</v>
      </c>
      <c r="S321" s="21">
        <v>534895.10750000004</v>
      </c>
      <c r="T321" s="21">
        <v>534895.10750000004</v>
      </c>
    </row>
    <row r="322" spans="2:20" x14ac:dyDescent="0.3">
      <c r="B322" s="3" t="s">
        <v>402</v>
      </c>
      <c r="C322" s="21">
        <v>8171.4533333333347</v>
      </c>
      <c r="D322" s="21">
        <v>10269.617833333336</v>
      </c>
      <c r="E322" s="21">
        <v>14443.741666666669</v>
      </c>
      <c r="F322" s="21">
        <v>15990.638968253968</v>
      </c>
      <c r="G322" s="21">
        <v>21382.958888888887</v>
      </c>
      <c r="H322" s="43">
        <v>29820.670555555556</v>
      </c>
      <c r="I322" s="43">
        <v>42396.56</v>
      </c>
      <c r="J322" s="43">
        <v>66818.786388888897</v>
      </c>
      <c r="K322" s="43">
        <v>132730.25164682543</v>
      </c>
      <c r="L322" s="21">
        <v>333778.18159574468</v>
      </c>
      <c r="M322" s="65">
        <v>471572.1471428572</v>
      </c>
      <c r="N322" s="123">
        <v>426243.5625</v>
      </c>
      <c r="O322" s="21">
        <v>426243.5625</v>
      </c>
      <c r="P322" s="21">
        <v>426243.5625</v>
      </c>
      <c r="Q322" s="21">
        <v>426243.5625</v>
      </c>
      <c r="R322" s="21">
        <v>426243.5625</v>
      </c>
      <c r="S322" s="21">
        <v>584893.60875000001</v>
      </c>
      <c r="T322" s="21">
        <v>584893.60875000001</v>
      </c>
    </row>
    <row r="323" spans="2:20" x14ac:dyDescent="0.3">
      <c r="B323" s="3" t="s">
        <v>403</v>
      </c>
      <c r="C323" s="21">
        <v>8264.3126933997719</v>
      </c>
      <c r="D323" s="21">
        <v>11271.727198515744</v>
      </c>
      <c r="E323" s="21">
        <v>14107.658131216311</v>
      </c>
      <c r="F323" s="21">
        <v>17076.957754287057</v>
      </c>
      <c r="G323" s="21">
        <v>22188.942520403984</v>
      </c>
      <c r="H323" s="43">
        <v>28622.395329272229</v>
      </c>
      <c r="I323" s="43">
        <v>43477.870583486823</v>
      </c>
      <c r="J323" s="43">
        <v>72670.713199376012</v>
      </c>
      <c r="K323" s="43">
        <v>134006.07875694637</v>
      </c>
      <c r="L323" s="21">
        <v>353609.54144554446</v>
      </c>
      <c r="M323" s="65">
        <v>752382.33535836183</v>
      </c>
      <c r="N323" s="123">
        <v>650299.30121951201</v>
      </c>
      <c r="O323" s="21">
        <v>641887.78317073162</v>
      </c>
      <c r="P323" s="21">
        <v>767501.41658536589</v>
      </c>
      <c r="Q323" s="21">
        <v>768160.68121951225</v>
      </c>
      <c r="R323" s="21">
        <v>770227.83975609764</v>
      </c>
      <c r="S323" s="21">
        <v>772192.43487804895</v>
      </c>
      <c r="T323" s="21">
        <v>878020.77723404241</v>
      </c>
    </row>
    <row r="324" spans="2:20" x14ac:dyDescent="0.3">
      <c r="B324" s="3" t="s">
        <v>404</v>
      </c>
      <c r="C324" s="21">
        <v>5596.1468888888894</v>
      </c>
      <c r="D324" s="21">
        <v>7539.1008333333348</v>
      </c>
      <c r="E324" s="21">
        <v>10180.187833333332</v>
      </c>
      <c r="F324" s="21">
        <v>13658.397333333334</v>
      </c>
      <c r="G324" s="21">
        <v>19430.847222222223</v>
      </c>
      <c r="H324" s="43">
        <v>35320.919374999998</v>
      </c>
      <c r="I324" s="43">
        <v>54303.958333333336</v>
      </c>
      <c r="J324" s="43">
        <v>123132.69444444444</v>
      </c>
      <c r="K324" s="43">
        <v>205066.75</v>
      </c>
      <c r="L324" s="21">
        <v>533224.9679411765</v>
      </c>
      <c r="M324" s="65">
        <v>954821.85624999995</v>
      </c>
      <c r="N324" s="123">
        <v>1054161.325</v>
      </c>
      <c r="O324" s="21">
        <v>940940.17200000014</v>
      </c>
      <c r="P324" s="21">
        <v>909466.00599999994</v>
      </c>
      <c r="Q324" s="21">
        <v>922399.57799999998</v>
      </c>
      <c r="R324" s="21">
        <v>925084.59399999992</v>
      </c>
      <c r="S324" s="21">
        <v>979785.4</v>
      </c>
      <c r="T324" s="21">
        <v>1011519.6</v>
      </c>
    </row>
    <row r="325" spans="2:20" x14ac:dyDescent="0.3">
      <c r="B325" s="3" t="s">
        <v>405</v>
      </c>
      <c r="C325" s="21">
        <v>7980.531712962963</v>
      </c>
      <c r="D325" s="21">
        <v>12925.350597222221</v>
      </c>
      <c r="E325" s="21">
        <v>20064.392380952373</v>
      </c>
      <c r="F325" s="21">
        <v>23666.408928571429</v>
      </c>
      <c r="G325" s="21">
        <v>29232.655711580082</v>
      </c>
      <c r="H325" s="43">
        <v>34099.816899200341</v>
      </c>
      <c r="I325" s="43">
        <v>45260.897187499999</v>
      </c>
      <c r="J325" s="43">
        <v>83545.011383928562</v>
      </c>
      <c r="K325" s="43">
        <v>175891.35404761907</v>
      </c>
      <c r="L325" s="21">
        <v>509228.19095238094</v>
      </c>
      <c r="M325" s="65">
        <v>866290.49895833328</v>
      </c>
      <c r="N325" s="123">
        <v>855876.8614285714</v>
      </c>
      <c r="O325" s="21">
        <v>916047.03428571438</v>
      </c>
      <c r="P325" s="21">
        <v>715326.495</v>
      </c>
      <c r="Q325" s="21">
        <v>863669.85</v>
      </c>
      <c r="R325" s="21">
        <v>874681.88571428566</v>
      </c>
      <c r="S325" s="21">
        <v>905758.37571428565</v>
      </c>
      <c r="T325" s="21">
        <v>911106.70428571419</v>
      </c>
    </row>
    <row r="326" spans="2:20" x14ac:dyDescent="0.3">
      <c r="B326" s="3" t="s">
        <v>406</v>
      </c>
      <c r="C326" s="21">
        <v>6167.9430925925917</v>
      </c>
      <c r="D326" s="21">
        <v>5940.8696994949505</v>
      </c>
      <c r="E326" s="21">
        <v>6061.9547222222209</v>
      </c>
      <c r="F326" s="21">
        <v>7631.3021064814811</v>
      </c>
      <c r="G326" s="21">
        <v>12676.997870370373</v>
      </c>
      <c r="H326" s="43">
        <v>14875.648333333336</v>
      </c>
      <c r="I326" s="43">
        <v>29020.663750000003</v>
      </c>
      <c r="J326" s="43">
        <v>31395.44249999999</v>
      </c>
      <c r="K326" s="43">
        <v>114479.70645833334</v>
      </c>
      <c r="L326" s="21">
        <v>616331.89540540543</v>
      </c>
      <c r="M326" s="65">
        <v>1150068.6357142855</v>
      </c>
      <c r="N326" s="123">
        <v>1106111.5333333332</v>
      </c>
      <c r="O326" s="21">
        <v>1121166.71</v>
      </c>
      <c r="P326" s="21">
        <v>1113151.9066666665</v>
      </c>
      <c r="Q326" s="21">
        <v>1132542.1183333334</v>
      </c>
      <c r="R326" s="21">
        <v>1155709.6100000001</v>
      </c>
      <c r="S326" s="21">
        <v>1211730.2866666666</v>
      </c>
      <c r="T326" s="21">
        <v>1210068.2850000001</v>
      </c>
    </row>
    <row r="327" spans="2:20" x14ac:dyDescent="0.3">
      <c r="B327" s="3" t="s">
        <v>408</v>
      </c>
      <c r="C327" s="21">
        <v>7793.1966666666658</v>
      </c>
      <c r="D327" s="21">
        <v>11357.390833333333</v>
      </c>
      <c r="E327" s="21">
        <v>17162.476250000003</v>
      </c>
      <c r="F327" s="21">
        <v>24074.730416666669</v>
      </c>
      <c r="G327" s="21">
        <v>31510.808333333338</v>
      </c>
      <c r="H327" s="43">
        <v>41659.571250000015</v>
      </c>
      <c r="I327" s="43">
        <v>58554.647916666661</v>
      </c>
      <c r="J327" s="43">
        <v>77593.303462301599</v>
      </c>
      <c r="K327" s="43">
        <v>129596.2455952381</v>
      </c>
      <c r="L327" s="21">
        <v>323907.06390243903</v>
      </c>
      <c r="M327" s="65">
        <v>601440.18730769225</v>
      </c>
      <c r="N327" s="123">
        <v>526706.39500000002</v>
      </c>
      <c r="O327" s="21">
        <v>785073.76714285708</v>
      </c>
      <c r="P327" s="21">
        <v>576628.07142857136</v>
      </c>
      <c r="Q327" s="21">
        <v>560799.5625</v>
      </c>
      <c r="R327" s="21">
        <v>560799.5625</v>
      </c>
      <c r="S327" s="21">
        <v>560799.5625</v>
      </c>
      <c r="T327" s="21">
        <v>640443.625</v>
      </c>
    </row>
    <row r="328" spans="2:20" x14ac:dyDescent="0.3">
      <c r="B328" s="3" t="s">
        <v>410</v>
      </c>
      <c r="C328" s="21">
        <v>6587.4621874999984</v>
      </c>
      <c r="D328" s="21">
        <v>8842.083541666665</v>
      </c>
      <c r="E328" s="21">
        <v>12303.524444444445</v>
      </c>
      <c r="F328" s="21">
        <v>16230.736446759258</v>
      </c>
      <c r="G328" s="21">
        <v>20006.840925925932</v>
      </c>
      <c r="H328" s="43">
        <v>29949.772182539684</v>
      </c>
      <c r="I328" s="43">
        <v>40929.91330357144</v>
      </c>
      <c r="J328" s="43">
        <v>81245.501574074078</v>
      </c>
      <c r="K328" s="43">
        <v>191727.62233796297</v>
      </c>
      <c r="L328" s="21">
        <v>486012.0905494506</v>
      </c>
      <c r="M328" s="65">
        <v>559989.06935483869</v>
      </c>
      <c r="N328" s="123">
        <v>542128.99777777784</v>
      </c>
      <c r="O328" s="21">
        <v>525375.84624999994</v>
      </c>
      <c r="P328" s="21">
        <v>533794.96000000008</v>
      </c>
      <c r="Q328" s="21">
        <v>568030.05555555562</v>
      </c>
      <c r="R328" s="21">
        <v>568030.05555555562</v>
      </c>
      <c r="S328" s="21">
        <v>595253.37333333329</v>
      </c>
      <c r="T328" s="21">
        <v>583464.28333333344</v>
      </c>
    </row>
    <row r="329" spans="2:20" x14ac:dyDescent="0.3">
      <c r="B329" s="3" t="s">
        <v>411</v>
      </c>
      <c r="C329" s="21">
        <v>4990.5533333333342</v>
      </c>
      <c r="D329" s="21">
        <v>6720.2206250000008</v>
      </c>
      <c r="E329" s="21">
        <v>8927.9375</v>
      </c>
      <c r="F329" s="21">
        <v>13800.011388888886</v>
      </c>
      <c r="G329" s="21">
        <v>18999.285722222223</v>
      </c>
      <c r="H329" s="43">
        <v>25501.133666666665</v>
      </c>
      <c r="I329" s="43">
        <v>38008.15833333334</v>
      </c>
      <c r="J329" s="43">
        <v>66144.59616666667</v>
      </c>
      <c r="K329" s="43">
        <v>120987.74896428573</v>
      </c>
      <c r="L329" s="21">
        <v>263676.5152272727</v>
      </c>
      <c r="M329" s="65">
        <v>384390.60999999993</v>
      </c>
      <c r="N329" s="123">
        <v>336947.00571428571</v>
      </c>
      <c r="O329" s="21">
        <v>392586.00571428571</v>
      </c>
      <c r="P329" s="21">
        <v>400511.72</v>
      </c>
      <c r="Q329" s="21">
        <v>381083.14857142855</v>
      </c>
      <c r="R329" s="21">
        <v>365083.14857142861</v>
      </c>
      <c r="S329" s="21">
        <v>361568.86285714287</v>
      </c>
      <c r="T329" s="21">
        <v>464381.67333333334</v>
      </c>
    </row>
    <row r="330" spans="2:20" x14ac:dyDescent="0.3">
      <c r="B330" s="3" t="s">
        <v>412</v>
      </c>
      <c r="C330" s="21">
        <v>7125.4917261904775</v>
      </c>
      <c r="D330" s="21">
        <v>10178.196904761908</v>
      </c>
      <c r="E330" s="21">
        <v>19059.547023809519</v>
      </c>
      <c r="F330" s="21">
        <v>21783.478861111114</v>
      </c>
      <c r="G330" s="21">
        <v>24527.713214285715</v>
      </c>
      <c r="H330" s="43">
        <v>25648.840744047619</v>
      </c>
      <c r="I330" s="43">
        <v>31198.731770833339</v>
      </c>
      <c r="J330" s="43">
        <v>50936.42738095238</v>
      </c>
      <c r="K330" s="43">
        <v>121089.58330952376</v>
      </c>
      <c r="L330" s="21">
        <v>457228.33451612893</v>
      </c>
      <c r="M330" s="65">
        <v>609705.49795918365</v>
      </c>
      <c r="N330" s="123">
        <v>504399.53333333333</v>
      </c>
      <c r="O330" s="21">
        <v>504399.53333333333</v>
      </c>
      <c r="P330" s="21">
        <v>750762.5</v>
      </c>
      <c r="Q330" s="21">
        <v>750762.5</v>
      </c>
      <c r="R330" s="21">
        <v>686367.85714285716</v>
      </c>
      <c r="S330" s="21">
        <v>556058.33333333326</v>
      </c>
      <c r="T330" s="21">
        <v>556058.33333333326</v>
      </c>
    </row>
    <row r="331" spans="2:20" x14ac:dyDescent="0.3">
      <c r="B331" s="3" t="s">
        <v>414</v>
      </c>
      <c r="C331" s="21">
        <v>4850.3344242424228</v>
      </c>
      <c r="D331" s="21">
        <v>7265.1154166666674</v>
      </c>
      <c r="E331" s="21">
        <v>10638.906000000001</v>
      </c>
      <c r="F331" s="21">
        <v>14513.146666666667</v>
      </c>
      <c r="G331" s="21">
        <v>19305.120972222219</v>
      </c>
      <c r="H331" s="43">
        <v>27099.067777777778</v>
      </c>
      <c r="I331" s="43">
        <v>42536.048055555548</v>
      </c>
      <c r="J331" s="43">
        <v>79047.810833333337</v>
      </c>
      <c r="K331" s="43">
        <v>165243.30587500002</v>
      </c>
      <c r="L331" s="21">
        <v>405313.4091836735</v>
      </c>
      <c r="M331" s="65" t="s">
        <v>692</v>
      </c>
      <c r="N331" s="123">
        <v>551444.60499999998</v>
      </c>
      <c r="O331" s="21" t="s">
        <v>692</v>
      </c>
      <c r="P331" s="21" t="s">
        <v>692</v>
      </c>
      <c r="Q331" s="21" t="s">
        <v>692</v>
      </c>
      <c r="R331" s="21" t="s">
        <v>692</v>
      </c>
      <c r="S331" s="21" t="s">
        <v>692</v>
      </c>
      <c r="T331" s="21" t="s">
        <v>692</v>
      </c>
    </row>
    <row r="332" spans="2:20" x14ac:dyDescent="0.3">
      <c r="B332" s="27" t="s">
        <v>181</v>
      </c>
      <c r="C332" s="41">
        <v>7708.1709264569226</v>
      </c>
      <c r="D332" s="41">
        <v>13197.224169817044</v>
      </c>
      <c r="E332" s="41">
        <v>18640.196098484848</v>
      </c>
      <c r="F332" s="41">
        <v>26280.792904918755</v>
      </c>
      <c r="G332" s="41">
        <v>37690.31291534</v>
      </c>
      <c r="H332" s="41">
        <v>53758.483796500717</v>
      </c>
      <c r="I332" s="41">
        <v>74620.019282909998</v>
      </c>
      <c r="J332" s="41">
        <v>112324.93396184246</v>
      </c>
      <c r="K332" s="41">
        <v>189717.61402120377</v>
      </c>
      <c r="L332" s="41">
        <v>531995.40944625402</v>
      </c>
      <c r="M332" s="41">
        <v>823303.96683333337</v>
      </c>
      <c r="N332" s="122">
        <v>748712.92038461543</v>
      </c>
      <c r="O332" s="110">
        <v>779404.42192307685</v>
      </c>
      <c r="P332" s="110">
        <v>816274.88346153859</v>
      </c>
      <c r="Q332" s="110">
        <v>842841.88</v>
      </c>
      <c r="R332" s="110">
        <v>853725.93115384621</v>
      </c>
      <c r="S332" s="110">
        <v>851720.11959999974</v>
      </c>
      <c r="T332" s="110">
        <v>873470.00319999992</v>
      </c>
    </row>
    <row r="333" spans="2:20" x14ac:dyDescent="0.3">
      <c r="B333" s="3" t="s">
        <v>415</v>
      </c>
      <c r="C333" s="21">
        <v>3287.5</v>
      </c>
      <c r="D333" s="21" t="s">
        <v>692</v>
      </c>
      <c r="E333" s="21" t="s">
        <v>692</v>
      </c>
      <c r="F333" s="21" t="s">
        <v>692</v>
      </c>
      <c r="G333" s="21" t="s">
        <v>692</v>
      </c>
      <c r="H333" s="21" t="s">
        <v>692</v>
      </c>
      <c r="I333" s="21" t="s">
        <v>692</v>
      </c>
      <c r="J333" s="21" t="s">
        <v>692</v>
      </c>
      <c r="K333" s="21" t="s">
        <v>692</v>
      </c>
      <c r="L333" s="21" t="s">
        <v>692</v>
      </c>
      <c r="M333" s="21" t="s">
        <v>692</v>
      </c>
      <c r="N333" s="43" t="s">
        <v>692</v>
      </c>
      <c r="O333" s="21" t="s">
        <v>692</v>
      </c>
      <c r="P333" s="21" t="s">
        <v>692</v>
      </c>
      <c r="Q333" s="21" t="s">
        <v>692</v>
      </c>
      <c r="R333" s="21" t="s">
        <v>692</v>
      </c>
      <c r="S333" s="21" t="s">
        <v>692</v>
      </c>
      <c r="T333" s="21" t="s">
        <v>692</v>
      </c>
    </row>
    <row r="334" spans="2:20" x14ac:dyDescent="0.3">
      <c r="B334" s="3" t="s">
        <v>416</v>
      </c>
      <c r="C334" s="21">
        <v>11162.485527777777</v>
      </c>
      <c r="D334" s="21">
        <v>17053.201007575757</v>
      </c>
      <c r="E334" s="21">
        <v>22963.797727272729</v>
      </c>
      <c r="F334" s="21">
        <v>32023.292520202023</v>
      </c>
      <c r="G334" s="21">
        <v>48309.791906565661</v>
      </c>
      <c r="H334" s="43">
        <v>71258.924545454545</v>
      </c>
      <c r="I334" s="43">
        <v>101370.39268939394</v>
      </c>
      <c r="J334" s="43">
        <v>149963.54612373738</v>
      </c>
      <c r="K334" s="43">
        <v>273920.19336952863</v>
      </c>
      <c r="L334" s="21">
        <v>655491.71561151091</v>
      </c>
      <c r="M334" s="65">
        <v>901385.75516483514</v>
      </c>
      <c r="N334" s="123">
        <v>825223.68538461532</v>
      </c>
      <c r="O334" s="21">
        <v>848212.98923076922</v>
      </c>
      <c r="P334" s="21">
        <v>869418.30692307721</v>
      </c>
      <c r="Q334" s="21">
        <v>901586.78538461542</v>
      </c>
      <c r="R334" s="21">
        <v>926831.21615384601</v>
      </c>
      <c r="S334" s="21">
        <v>951794.69538461522</v>
      </c>
      <c r="T334" s="21">
        <v>986632.60769230756</v>
      </c>
    </row>
    <row r="335" spans="2:20" x14ac:dyDescent="0.3">
      <c r="B335" s="3" t="s">
        <v>419</v>
      </c>
      <c r="C335" s="21" t="s">
        <v>692</v>
      </c>
      <c r="D335" s="21">
        <v>13779.696666666665</v>
      </c>
      <c r="E335" s="21">
        <v>17456.044999999995</v>
      </c>
      <c r="F335" s="21">
        <v>23041.980000000007</v>
      </c>
      <c r="G335" s="21">
        <v>33596.708333333336</v>
      </c>
      <c r="H335" s="21">
        <v>35009.833333333336</v>
      </c>
      <c r="I335" s="43">
        <v>44625.677777777775</v>
      </c>
      <c r="J335" s="43">
        <v>73576.944444444438</v>
      </c>
      <c r="K335" s="43">
        <v>149432.59583333335</v>
      </c>
      <c r="L335" s="21">
        <v>364272.27777777775</v>
      </c>
      <c r="M335" s="21" t="s">
        <v>692</v>
      </c>
      <c r="N335" s="43" t="s">
        <v>692</v>
      </c>
      <c r="O335" s="21" t="s">
        <v>692</v>
      </c>
      <c r="P335" s="21" t="s">
        <v>692</v>
      </c>
      <c r="Q335" s="21" t="s">
        <v>692</v>
      </c>
      <c r="R335" s="21" t="s">
        <v>692</v>
      </c>
      <c r="S335" s="21" t="s">
        <v>692</v>
      </c>
      <c r="T335" s="21" t="s">
        <v>692</v>
      </c>
    </row>
    <row r="336" spans="2:20" x14ac:dyDescent="0.3">
      <c r="B336" s="3" t="s">
        <v>420</v>
      </c>
      <c r="C336" s="21">
        <v>5898.161481481482</v>
      </c>
      <c r="D336" s="21">
        <v>8355.320787037037</v>
      </c>
      <c r="E336" s="21">
        <v>13011.306145833334</v>
      </c>
      <c r="F336" s="21">
        <v>20342.028020833332</v>
      </c>
      <c r="G336" s="21">
        <v>27587.272500000003</v>
      </c>
      <c r="H336" s="43">
        <v>39507.749472222225</v>
      </c>
      <c r="I336" s="43">
        <v>52918.443151515152</v>
      </c>
      <c r="J336" s="43">
        <v>83622.632856060591</v>
      </c>
      <c r="K336" s="43">
        <v>123639.16386574076</v>
      </c>
      <c r="L336" s="21">
        <v>426755.32233333332</v>
      </c>
      <c r="M336" s="65">
        <v>754528.89623188414</v>
      </c>
      <c r="N336" s="123">
        <v>707214.97700000007</v>
      </c>
      <c r="O336" s="21">
        <v>712598.43300000008</v>
      </c>
      <c r="P336" s="21">
        <v>785986.97399999993</v>
      </c>
      <c r="Q336" s="21">
        <v>819712.70799999987</v>
      </c>
      <c r="R336" s="21">
        <v>810715.09500000009</v>
      </c>
      <c r="S336" s="21">
        <v>746999.99</v>
      </c>
      <c r="T336" s="21">
        <v>697721.20600000001</v>
      </c>
    </row>
    <row r="337" spans="2:20" x14ac:dyDescent="0.3">
      <c r="B337" s="27" t="s">
        <v>182</v>
      </c>
      <c r="C337" s="41">
        <v>7800.8607430769698</v>
      </c>
      <c r="D337" s="41">
        <v>9661.434955343344</v>
      </c>
      <c r="E337" s="41">
        <v>13448.236249935999</v>
      </c>
      <c r="F337" s="41">
        <v>17403.079119957507</v>
      </c>
      <c r="G337" s="41">
        <v>19816.06781501212</v>
      </c>
      <c r="H337" s="54">
        <v>24989.963526750718</v>
      </c>
      <c r="I337" s="54">
        <v>38283.6471660885</v>
      </c>
      <c r="J337" s="54">
        <v>64804.311211718603</v>
      </c>
      <c r="K337" s="54">
        <v>154388.30563836233</v>
      </c>
      <c r="L337" s="41">
        <v>482728.23291736923</v>
      </c>
      <c r="M337" s="41">
        <v>720165.37140221416</v>
      </c>
      <c r="N337" s="122">
        <v>613915.47292682924</v>
      </c>
      <c r="O337" s="110">
        <v>664328.35585365852</v>
      </c>
      <c r="P337" s="110">
        <v>698012.60102564108</v>
      </c>
      <c r="Q337" s="110">
        <v>725292.77447368426</v>
      </c>
      <c r="R337" s="110">
        <v>731874.79972972977</v>
      </c>
      <c r="S337" s="110">
        <v>797833.00891891902</v>
      </c>
      <c r="T337" s="110">
        <v>825631.91789473686</v>
      </c>
    </row>
    <row r="338" spans="2:20" x14ac:dyDescent="0.3">
      <c r="B338" s="3" t="s">
        <v>421</v>
      </c>
      <c r="C338" s="21">
        <v>7856.9508333333351</v>
      </c>
      <c r="D338" s="21" t="s">
        <v>692</v>
      </c>
      <c r="E338" s="21" t="s">
        <v>692</v>
      </c>
      <c r="F338" s="21" t="s">
        <v>692</v>
      </c>
      <c r="G338" s="21" t="s">
        <v>692</v>
      </c>
      <c r="H338" s="21" t="s">
        <v>692</v>
      </c>
      <c r="I338" s="21" t="s">
        <v>692</v>
      </c>
      <c r="J338" s="21" t="s">
        <v>692</v>
      </c>
      <c r="K338" s="43">
        <v>233028.6626388889</v>
      </c>
      <c r="L338" s="21" t="s">
        <v>692</v>
      </c>
      <c r="M338" s="43" t="s">
        <v>692</v>
      </c>
      <c r="N338" s="124" t="s">
        <v>692</v>
      </c>
      <c r="O338" s="21" t="s">
        <v>692</v>
      </c>
      <c r="P338" s="21" t="s">
        <v>692</v>
      </c>
      <c r="Q338" s="21" t="s">
        <v>692</v>
      </c>
      <c r="R338" s="21" t="s">
        <v>692</v>
      </c>
      <c r="S338" s="21" t="s">
        <v>692</v>
      </c>
      <c r="T338" s="21" t="s">
        <v>692</v>
      </c>
    </row>
    <row r="339" spans="2:20" x14ac:dyDescent="0.3">
      <c r="B339" s="3" t="s">
        <v>422</v>
      </c>
      <c r="C339" s="21" t="s">
        <v>692</v>
      </c>
      <c r="D339" s="21" t="s">
        <v>692</v>
      </c>
      <c r="E339" s="21" t="s">
        <v>692</v>
      </c>
      <c r="F339" s="21" t="s">
        <v>692</v>
      </c>
      <c r="G339" s="21" t="s">
        <v>692</v>
      </c>
      <c r="H339" s="21" t="s">
        <v>692</v>
      </c>
      <c r="I339" s="21" t="s">
        <v>692</v>
      </c>
      <c r="J339" s="21" t="s">
        <v>692</v>
      </c>
      <c r="K339" s="21" t="s">
        <v>692</v>
      </c>
      <c r="L339" s="21" t="s">
        <v>692</v>
      </c>
      <c r="M339" s="43" t="s">
        <v>692</v>
      </c>
      <c r="N339" s="123" t="s">
        <v>692</v>
      </c>
      <c r="O339" s="21" t="s">
        <v>692</v>
      </c>
      <c r="P339" s="21" t="s">
        <v>692</v>
      </c>
      <c r="Q339" s="21" t="s">
        <v>692</v>
      </c>
      <c r="R339" s="21" t="s">
        <v>692</v>
      </c>
      <c r="S339" s="21" t="s">
        <v>692</v>
      </c>
      <c r="T339" s="21" t="s">
        <v>692</v>
      </c>
    </row>
    <row r="340" spans="2:20" x14ac:dyDescent="0.3">
      <c r="B340" s="3" t="s">
        <v>423</v>
      </c>
      <c r="C340" s="21">
        <v>7554.1000000000022</v>
      </c>
      <c r="D340" s="21">
        <v>9059.9383333333335</v>
      </c>
      <c r="E340" s="21">
        <v>11638.249208333333</v>
      </c>
      <c r="F340" s="21">
        <v>16503.355166666664</v>
      </c>
      <c r="G340" s="21">
        <v>18602.965499999998</v>
      </c>
      <c r="H340" s="43">
        <v>25691.572666666663</v>
      </c>
      <c r="I340" s="43">
        <v>41738.991499999996</v>
      </c>
      <c r="J340" s="43">
        <v>86227.985125000007</v>
      </c>
      <c r="K340" s="43">
        <v>213850.77249999999</v>
      </c>
      <c r="L340" s="21" t="s">
        <v>692</v>
      </c>
      <c r="M340" s="65">
        <v>605234.07142857148</v>
      </c>
      <c r="N340" s="123">
        <v>509151.05000000005</v>
      </c>
      <c r="O340" s="21">
        <v>509151.05000000005</v>
      </c>
      <c r="P340" s="21">
        <v>643667.28</v>
      </c>
      <c r="Q340" s="21">
        <v>643667.28</v>
      </c>
      <c r="R340" s="21">
        <v>643667.28</v>
      </c>
      <c r="S340" s="21">
        <v>643667.28</v>
      </c>
      <c r="T340" s="21">
        <v>643667.28</v>
      </c>
    </row>
    <row r="341" spans="2:20" x14ac:dyDescent="0.3">
      <c r="B341" s="3" t="s">
        <v>424</v>
      </c>
      <c r="C341" s="21">
        <v>6302.583333333333</v>
      </c>
      <c r="D341" s="21">
        <v>9253.5208333333339</v>
      </c>
      <c r="E341" s="21">
        <v>11986.4375</v>
      </c>
      <c r="F341" s="21">
        <v>16247.872499999999</v>
      </c>
      <c r="G341" s="21">
        <v>18686.827500000003</v>
      </c>
      <c r="H341" s="43">
        <v>29072.963541666668</v>
      </c>
      <c r="I341" s="43">
        <v>44184.11041666667</v>
      </c>
      <c r="J341" s="43">
        <v>77204.978402777779</v>
      </c>
      <c r="K341" s="43">
        <v>158795.74520833333</v>
      </c>
      <c r="L341" s="21">
        <v>447897.27833333338</v>
      </c>
      <c r="M341" s="65">
        <v>577894.18769230763</v>
      </c>
      <c r="N341" s="123">
        <v>480943.92000000004</v>
      </c>
      <c r="O341" s="21">
        <v>480943.92000000004</v>
      </c>
      <c r="P341" s="21">
        <v>439015.9</v>
      </c>
      <c r="Q341" s="21">
        <v>644413.53666666662</v>
      </c>
      <c r="R341" s="21">
        <v>644413.53666666662</v>
      </c>
      <c r="S341" s="21">
        <v>681427.47666666668</v>
      </c>
      <c r="T341" s="21">
        <v>849660.81</v>
      </c>
    </row>
    <row r="342" spans="2:20" x14ac:dyDescent="0.3">
      <c r="B342" s="3" t="s">
        <v>425</v>
      </c>
      <c r="C342" s="21">
        <v>4958.7791666666662</v>
      </c>
      <c r="D342" s="21">
        <v>6866.6006818181813</v>
      </c>
      <c r="E342" s="21">
        <v>12353.670416666668</v>
      </c>
      <c r="F342" s="21">
        <v>16283.544791666665</v>
      </c>
      <c r="G342" s="21">
        <v>19683.161458333336</v>
      </c>
      <c r="H342" s="43">
        <v>26810.768291666667</v>
      </c>
      <c r="I342" s="43">
        <v>42573.547333333336</v>
      </c>
      <c r="J342" s="43">
        <v>75056.604583333348</v>
      </c>
      <c r="K342" s="43">
        <v>164743.19229166664</v>
      </c>
      <c r="L342" s="21">
        <v>418533.55142857146</v>
      </c>
      <c r="M342" s="65">
        <v>535953.57142857148</v>
      </c>
      <c r="N342" s="123">
        <v>522625</v>
      </c>
      <c r="O342" s="21">
        <v>524550</v>
      </c>
      <c r="P342" s="21">
        <v>540900</v>
      </c>
      <c r="Q342" s="21">
        <v>540900</v>
      </c>
      <c r="R342" s="21">
        <v>540900</v>
      </c>
      <c r="S342" s="21">
        <v>540900</v>
      </c>
      <c r="T342" s="21">
        <v>540900</v>
      </c>
    </row>
    <row r="343" spans="2:20" x14ac:dyDescent="0.3">
      <c r="B343" s="3" t="s">
        <v>426</v>
      </c>
      <c r="C343" s="21">
        <v>5516.9842666666664</v>
      </c>
      <c r="D343" s="21">
        <v>8658.0843055555561</v>
      </c>
      <c r="E343" s="21">
        <v>12500.834194444446</v>
      </c>
      <c r="F343" s="21">
        <v>16915.842125000003</v>
      </c>
      <c r="G343" s="21">
        <v>22126.2235</v>
      </c>
      <c r="H343" s="43">
        <v>28532.456999999999</v>
      </c>
      <c r="I343" s="43">
        <v>31150.051833333335</v>
      </c>
      <c r="J343" s="43">
        <v>48344.853833333327</v>
      </c>
      <c r="K343" s="43">
        <v>117896.46116666666</v>
      </c>
      <c r="L343" s="21">
        <v>539869.89090909087</v>
      </c>
      <c r="M343" s="43" t="s">
        <v>692</v>
      </c>
      <c r="N343" s="123" t="s">
        <v>692</v>
      </c>
      <c r="O343" s="21" t="s">
        <v>692</v>
      </c>
      <c r="P343" s="21" t="s">
        <v>692</v>
      </c>
      <c r="Q343" s="21" t="s">
        <v>692</v>
      </c>
      <c r="R343" s="21" t="s">
        <v>692</v>
      </c>
      <c r="S343" s="21" t="s">
        <v>692</v>
      </c>
      <c r="T343" s="21" t="s">
        <v>692</v>
      </c>
    </row>
    <row r="344" spans="2:20" x14ac:dyDescent="0.3">
      <c r="B344" s="3" t="s">
        <v>427</v>
      </c>
      <c r="C344" s="21">
        <v>7265.4202777777764</v>
      </c>
      <c r="D344" s="21">
        <v>7865.3966666666665</v>
      </c>
      <c r="E344" s="21">
        <v>12190.751666666669</v>
      </c>
      <c r="F344" s="21">
        <v>17136.906666666666</v>
      </c>
      <c r="G344" s="21">
        <v>22477.970277777775</v>
      </c>
      <c r="H344" s="43">
        <v>25479.210000000003</v>
      </c>
      <c r="I344" s="43">
        <v>37790.581388888888</v>
      </c>
      <c r="J344" s="43">
        <v>70979.23083333332</v>
      </c>
      <c r="K344" s="43">
        <v>184210.60416666666</v>
      </c>
      <c r="L344" s="21">
        <v>580603.92812499998</v>
      </c>
      <c r="M344" s="65">
        <v>875378.75357142859</v>
      </c>
      <c r="N344" s="123">
        <v>738140.13500000001</v>
      </c>
      <c r="O344" s="21">
        <v>738140.13500000001</v>
      </c>
      <c r="P344" s="21">
        <v>804369.04499999993</v>
      </c>
      <c r="Q344" s="21">
        <v>961750.49</v>
      </c>
      <c r="R344" s="21">
        <v>961750.49</v>
      </c>
      <c r="S344" s="21">
        <v>961750.49</v>
      </c>
      <c r="T344" s="21">
        <v>961750.49</v>
      </c>
    </row>
    <row r="345" spans="2:20" x14ac:dyDescent="0.3">
      <c r="B345" s="3" t="s">
        <v>428</v>
      </c>
      <c r="C345" s="21">
        <v>11245.433666666666</v>
      </c>
      <c r="D345" s="21">
        <v>13273.131041666662</v>
      </c>
      <c r="E345" s="21">
        <v>20877.935902777779</v>
      </c>
      <c r="F345" s="21">
        <v>26060.614166666663</v>
      </c>
      <c r="G345" s="21">
        <v>24969.227013888885</v>
      </c>
      <c r="H345" s="43">
        <v>35679.119513888894</v>
      </c>
      <c r="I345" s="43">
        <v>65278.836388888893</v>
      </c>
      <c r="J345" s="43">
        <v>98557.510583333336</v>
      </c>
      <c r="K345" s="43">
        <v>251438.8416666667</v>
      </c>
      <c r="L345" s="21">
        <v>531588.52</v>
      </c>
      <c r="M345" s="65">
        <v>773414.67178571422</v>
      </c>
      <c r="N345" s="123">
        <v>617505.93999999994</v>
      </c>
      <c r="O345" s="21">
        <v>625646.51500000001</v>
      </c>
      <c r="P345" s="21">
        <v>634877.47499999998</v>
      </c>
      <c r="Q345" s="21">
        <v>649211.75</v>
      </c>
      <c r="R345" s="21">
        <v>662648.99</v>
      </c>
      <c r="S345" s="21">
        <v>1102097.5725</v>
      </c>
      <c r="T345" s="21">
        <v>1121914.46</v>
      </c>
    </row>
    <row r="346" spans="2:20" x14ac:dyDescent="0.3">
      <c r="B346" s="3" t="s">
        <v>429</v>
      </c>
      <c r="C346" s="21">
        <v>9888.1913756613758</v>
      </c>
      <c r="D346" s="21">
        <v>12440.075185185187</v>
      </c>
      <c r="E346" s="21">
        <v>15143.093611111113</v>
      </c>
      <c r="F346" s="21">
        <v>19793.369189814817</v>
      </c>
      <c r="G346" s="21">
        <v>24244.977317129637</v>
      </c>
      <c r="H346" s="43">
        <v>19934.913288690481</v>
      </c>
      <c r="I346" s="43">
        <v>31032.050119047617</v>
      </c>
      <c r="J346" s="43">
        <v>55162.924166666671</v>
      </c>
      <c r="K346" s="43">
        <v>129636.71726190475</v>
      </c>
      <c r="L346" s="21">
        <v>445961.19069444441</v>
      </c>
      <c r="M346" s="65">
        <v>550791.17880952382</v>
      </c>
      <c r="N346" s="123">
        <v>558910.57166666666</v>
      </c>
      <c r="O346" s="21">
        <v>558910.57166666666</v>
      </c>
      <c r="P346" s="21">
        <v>547541.42166666663</v>
      </c>
      <c r="Q346" s="21">
        <v>547541.42166666663</v>
      </c>
      <c r="R346" s="21">
        <v>547541.42166666663</v>
      </c>
      <c r="S346" s="21">
        <v>547546.42166666663</v>
      </c>
      <c r="T346" s="21">
        <v>547546.42166666663</v>
      </c>
    </row>
    <row r="347" spans="2:20" x14ac:dyDescent="0.3">
      <c r="B347" s="3" t="s">
        <v>430</v>
      </c>
      <c r="C347" s="21">
        <v>11125.18041666667</v>
      </c>
      <c r="D347" s="21">
        <v>12586.981583333332</v>
      </c>
      <c r="E347" s="21">
        <v>15921.076666666662</v>
      </c>
      <c r="F347" s="21">
        <v>17894.884154761909</v>
      </c>
      <c r="G347" s="21">
        <v>15290.395833333336</v>
      </c>
      <c r="H347" s="43">
        <v>17508.521083333337</v>
      </c>
      <c r="I347" s="43">
        <v>25229.476666666669</v>
      </c>
      <c r="J347" s="43">
        <v>43213.29437499999</v>
      </c>
      <c r="K347" s="43">
        <v>71192.933749999982</v>
      </c>
      <c r="L347" s="21">
        <v>207895.24972222219</v>
      </c>
      <c r="M347" s="43" t="s">
        <v>692</v>
      </c>
      <c r="N347" s="123" t="s">
        <v>692</v>
      </c>
      <c r="O347" s="21" t="s">
        <v>692</v>
      </c>
      <c r="P347" s="21" t="s">
        <v>692</v>
      </c>
      <c r="Q347" s="21" t="s">
        <v>692</v>
      </c>
      <c r="R347" s="21" t="s">
        <v>692</v>
      </c>
      <c r="S347" s="21" t="s">
        <v>692</v>
      </c>
      <c r="T347" s="21" t="s">
        <v>692</v>
      </c>
    </row>
    <row r="348" spans="2:20" x14ac:dyDescent="0.3">
      <c r="B348" s="3" t="s">
        <v>431</v>
      </c>
      <c r="C348" s="21">
        <v>8814.5248863636371</v>
      </c>
      <c r="D348" s="21">
        <v>12078.663392857145</v>
      </c>
      <c r="E348" s="21">
        <v>15060.24380952381</v>
      </c>
      <c r="F348" s="21">
        <v>16248.166339285715</v>
      </c>
      <c r="G348" s="21">
        <v>18926.108181818181</v>
      </c>
      <c r="H348" s="43">
        <v>24598.871145833338</v>
      </c>
      <c r="I348" s="43">
        <v>41274.614449404762</v>
      </c>
      <c r="J348" s="43">
        <v>64697.215476190489</v>
      </c>
      <c r="K348" s="43">
        <v>170357.70804761906</v>
      </c>
      <c r="L348" s="21">
        <v>803320.57666666666</v>
      </c>
      <c r="M348" s="65">
        <v>1091873.1878571431</v>
      </c>
      <c r="N348" s="123">
        <v>950623.34</v>
      </c>
      <c r="O348" s="21">
        <v>1094031.415</v>
      </c>
      <c r="P348" s="21">
        <v>1098876.415</v>
      </c>
      <c r="Q348" s="21">
        <v>1098876.415</v>
      </c>
      <c r="R348" s="21">
        <v>1098876.415</v>
      </c>
      <c r="S348" s="21">
        <v>1138101.6575000002</v>
      </c>
      <c r="T348" s="21">
        <v>1163726.6575000002</v>
      </c>
    </row>
    <row r="349" spans="2:20" x14ac:dyDescent="0.3">
      <c r="B349" s="3" t="s">
        <v>432</v>
      </c>
      <c r="C349" s="21">
        <v>2524.059777777778</v>
      </c>
      <c r="D349" s="21">
        <v>1969.7686111111113</v>
      </c>
      <c r="E349" s="21">
        <v>4923.4612499999994</v>
      </c>
      <c r="F349" s="21">
        <v>9036.4583333333339</v>
      </c>
      <c r="G349" s="21">
        <v>9116.6666666666679</v>
      </c>
      <c r="H349" s="43">
        <v>9490.0595238095248</v>
      </c>
      <c r="I349" s="43">
        <v>9596.5972222222208</v>
      </c>
      <c r="J349" s="43">
        <v>15967.5</v>
      </c>
      <c r="K349" s="43">
        <v>72121.551333333322</v>
      </c>
      <c r="L349" s="21">
        <v>348088.47854166664</v>
      </c>
      <c r="M349" s="65">
        <v>377617.42559999996</v>
      </c>
      <c r="N349" s="123">
        <v>390704.45499999996</v>
      </c>
      <c r="O349" s="21">
        <v>390704.45499999996</v>
      </c>
      <c r="P349" s="21">
        <v>395260.92499999999</v>
      </c>
      <c r="Q349" s="21">
        <v>399906.57500000001</v>
      </c>
      <c r="R349" s="21">
        <v>348236.66666666663</v>
      </c>
      <c r="S349" s="21">
        <v>348236.66666666663</v>
      </c>
      <c r="T349" s="21">
        <v>348236.66666666663</v>
      </c>
    </row>
    <row r="350" spans="2:20" x14ac:dyDescent="0.3">
      <c r="B350" s="27" t="s">
        <v>183</v>
      </c>
      <c r="C350" s="41">
        <f>+SUMPRODUCT(C351:C355,'III. Aportantes'!C351:C355)/'III. Aportantes'!C350</f>
        <v>6721.4634745959293</v>
      </c>
      <c r="D350" s="41">
        <f>+SUMPRODUCT(D351:D355,'III. Aportantes'!D351:D355)/'III. Aportantes'!D350</f>
        <v>8534.1525330065615</v>
      </c>
      <c r="E350" s="41">
        <f>+SUMPRODUCT(E351:E355,'III. Aportantes'!E351:E355)/'III. Aportantes'!E350</f>
        <v>11886.59816668173</v>
      </c>
      <c r="F350" s="41">
        <f>+SUMPRODUCT(F351:F355,'III. Aportantes'!F351:F355)/'III. Aportantes'!F350</f>
        <v>15372.122536027824</v>
      </c>
      <c r="G350" s="41">
        <f>+SUMPRODUCT(G351:G355,'III. Aportantes'!G351:G355)/'III. Aportantes'!G350</f>
        <v>22588.471218136852</v>
      </c>
      <c r="H350" s="41">
        <f>+SUMPRODUCT(H351:H355,'III. Aportantes'!H351:H355)/'III. Aportantes'!H350</f>
        <v>34660.886081809163</v>
      </c>
      <c r="I350" s="41">
        <f>+SUMPRODUCT(I351:I355,'III. Aportantes'!I351:I355)/'III. Aportantes'!I350</f>
        <v>49874.894639851853</v>
      </c>
      <c r="J350" s="41">
        <f>+SUMPRODUCT(J351:J355,'III. Aportantes'!J351:J355)/'III. Aportantes'!J350</f>
        <v>88677.945283002642</v>
      </c>
      <c r="K350" s="54">
        <f>+SUMPRODUCT(K351:K355,'III. Aportantes'!K351:K355)/'III. Aportantes'!K350</f>
        <v>163667.85799737042</v>
      </c>
      <c r="L350" s="41">
        <f>+SUMPRODUCT(L351:L355,'III. Aportantes'!L351:L355)/'III. Aportantes'!L350</f>
        <v>388738.67931750743</v>
      </c>
      <c r="M350" s="54">
        <f>+SUMPRODUCT(M351:M355,'III. Aportantes'!M351:M355)/'III. Aportantes'!M350</f>
        <v>620157.42153439147</v>
      </c>
      <c r="N350" s="122">
        <f>+SUMPRODUCT(N351:N355,'III. Aportantes'!N351:N355)/'III. Aportantes'!N350</f>
        <v>541259.67178571434</v>
      </c>
      <c r="O350" s="110">
        <f>+SUMPRODUCT(O351:O355,'III. Aportantes'!O351:O355)/'III. Aportantes'!O350</f>
        <v>585028.66571428569</v>
      </c>
      <c r="P350" s="110">
        <f>+SUMPRODUCT(P351:P355,'III. Aportantes'!P351:P355)/'III. Aportantes'!P350</f>
        <v>620310.51714285719</v>
      </c>
      <c r="Q350" s="110">
        <f>+SUMPRODUCT(Q351:Q355,'III. Aportantes'!Q351:Q355)/'III. Aportantes'!Q350</f>
        <v>610423.40296296298</v>
      </c>
      <c r="R350" s="110">
        <f>+SUMPRODUCT(R351:R355,'III. Aportantes'!R351:R355)/'III. Aportantes'!R350</f>
        <v>647046.35538461548</v>
      </c>
      <c r="S350" s="110">
        <f>+SUMPRODUCT(S351:S355,'III. Aportantes'!S351:S355)/'III. Aportantes'!S350</f>
        <v>657369.28692307696</v>
      </c>
      <c r="T350" s="110">
        <f>+SUMPRODUCT(T351:T355,'III. Aportantes'!T351:T355)/'III. Aportantes'!T350</f>
        <v>688797.92923076928</v>
      </c>
    </row>
    <row r="351" spans="2:20" x14ac:dyDescent="0.3">
      <c r="B351" s="3" t="s">
        <v>433</v>
      </c>
      <c r="C351" s="21">
        <v>7706.633532828283</v>
      </c>
      <c r="D351" s="21">
        <v>10324.91763888889</v>
      </c>
      <c r="E351" s="21">
        <v>14111.836370370373</v>
      </c>
      <c r="F351" s="21">
        <v>17350.798541666663</v>
      </c>
      <c r="G351" s="21">
        <v>24857.15241468254</v>
      </c>
      <c r="H351" s="43">
        <v>42797.504944444452</v>
      </c>
      <c r="I351" s="43">
        <v>75958.864555555556</v>
      </c>
      <c r="J351" s="43">
        <v>129932.76633333332</v>
      </c>
      <c r="K351" s="43">
        <v>200193.55494444442</v>
      </c>
      <c r="L351" s="21">
        <v>452445.85833333334</v>
      </c>
      <c r="M351" s="65">
        <v>832571.73741935485</v>
      </c>
      <c r="N351" s="123">
        <v>673725.38599999994</v>
      </c>
      <c r="O351" s="21">
        <v>673725.38599999994</v>
      </c>
      <c r="P351" s="21">
        <v>848970</v>
      </c>
      <c r="Q351" s="21">
        <v>890101.25</v>
      </c>
      <c r="R351" s="21">
        <v>890101.25</v>
      </c>
      <c r="S351" s="21">
        <v>890101.25</v>
      </c>
      <c r="T351" s="21">
        <v>1036601.25</v>
      </c>
    </row>
    <row r="352" spans="2:20" x14ac:dyDescent="0.3">
      <c r="B352" s="3" t="s">
        <v>434</v>
      </c>
      <c r="C352" s="21">
        <v>6435.4185714285713</v>
      </c>
      <c r="D352" s="21">
        <v>7532.3809970238108</v>
      </c>
      <c r="E352" s="21">
        <v>10387.93647718254</v>
      </c>
      <c r="F352" s="21">
        <v>16025.736214285716</v>
      </c>
      <c r="G352" s="21">
        <v>24234.937857142857</v>
      </c>
      <c r="H352" s="43">
        <v>28591.132797619048</v>
      </c>
      <c r="I352" s="43">
        <v>44510.612222222226</v>
      </c>
      <c r="J352" s="43">
        <v>82813.599583333329</v>
      </c>
      <c r="K352" s="43">
        <v>149564.17633333334</v>
      </c>
      <c r="L352" s="21">
        <v>399033.43524590158</v>
      </c>
      <c r="M352" s="65">
        <v>625014.63057142857</v>
      </c>
      <c r="N352" s="123">
        <v>542158.63399999996</v>
      </c>
      <c r="O352" s="21">
        <v>626932.97</v>
      </c>
      <c r="P352" s="21">
        <v>621795.61400000006</v>
      </c>
      <c r="Q352" s="21">
        <v>638491.28399999999</v>
      </c>
      <c r="R352" s="21">
        <v>621795.61400000006</v>
      </c>
      <c r="S352" s="21">
        <v>621795.61400000006</v>
      </c>
      <c r="T352" s="21">
        <v>702132.68400000001</v>
      </c>
    </row>
    <row r="353" spans="2:20" x14ac:dyDescent="0.3">
      <c r="B353" s="3" t="s">
        <v>435</v>
      </c>
      <c r="C353" s="21">
        <v>5507.2290909090916</v>
      </c>
      <c r="D353" s="21">
        <v>6922.0623484848484</v>
      </c>
      <c r="E353" s="21">
        <v>9911.4785303030294</v>
      </c>
      <c r="F353" s="21">
        <v>11234.468232323232</v>
      </c>
      <c r="G353" s="21">
        <v>18225.032990740743</v>
      </c>
      <c r="H353" s="43">
        <v>29700.20750883839</v>
      </c>
      <c r="I353" s="43">
        <v>33754.707272727268</v>
      </c>
      <c r="J353" s="43">
        <v>57174.648900462962</v>
      </c>
      <c r="K353" s="43">
        <v>92040.787928240723</v>
      </c>
      <c r="L353" s="21">
        <v>213523.66912621359</v>
      </c>
      <c r="M353" s="65">
        <v>349172.59875</v>
      </c>
      <c r="N353" s="123">
        <v>290559.98625000002</v>
      </c>
      <c r="O353" s="21">
        <v>333468.50499999995</v>
      </c>
      <c r="P353" s="21">
        <v>331990.13500000001</v>
      </c>
      <c r="Q353" s="21">
        <v>344527.69</v>
      </c>
      <c r="R353" s="21">
        <v>378628.05499999999</v>
      </c>
      <c r="S353" s="21">
        <v>379459.52999999997</v>
      </c>
      <c r="T353" s="21">
        <v>385574.29000000004</v>
      </c>
    </row>
    <row r="354" spans="2:20" x14ac:dyDescent="0.3">
      <c r="B354" s="3" t="s">
        <v>436</v>
      </c>
      <c r="C354" s="21">
        <v>7986.2115833333346</v>
      </c>
      <c r="D354" s="21">
        <v>10663.737999999999</v>
      </c>
      <c r="E354" s="21">
        <v>14685.488333333335</v>
      </c>
      <c r="F354" s="21">
        <v>19746.75233333333</v>
      </c>
      <c r="G354" s="21">
        <v>25802.479499999998</v>
      </c>
      <c r="H354" s="43">
        <v>36827.04316666667</v>
      </c>
      <c r="I354" s="43">
        <v>58193.437500000007</v>
      </c>
      <c r="J354" s="43">
        <v>98981.519666666645</v>
      </c>
      <c r="K354" s="43">
        <v>225611.108125</v>
      </c>
      <c r="L354" s="21">
        <v>366768.99365853652</v>
      </c>
      <c r="M354" s="65">
        <v>530979.88840000005</v>
      </c>
      <c r="N354" s="123">
        <v>456146.20499999996</v>
      </c>
      <c r="O354" s="21">
        <v>456146.20499999996</v>
      </c>
      <c r="P354" s="21">
        <v>521941.83250000002</v>
      </c>
      <c r="Q354" s="21">
        <v>482292.73499999999</v>
      </c>
      <c r="R354" s="21">
        <v>655373.2433333334</v>
      </c>
      <c r="S354" s="21">
        <v>643121.3833333333</v>
      </c>
      <c r="T354" s="21">
        <v>570968.47333333339</v>
      </c>
    </row>
    <row r="355" spans="2:20" x14ac:dyDescent="0.3">
      <c r="B355" s="3" t="s">
        <v>522</v>
      </c>
      <c r="C355" s="21">
        <v>6502.4083333333338</v>
      </c>
      <c r="D355" s="21">
        <v>8133.2416666666677</v>
      </c>
      <c r="E355" s="21">
        <v>11055.739166666668</v>
      </c>
      <c r="F355" s="21">
        <v>14626.672527777779</v>
      </c>
      <c r="G355" s="21">
        <v>22146.340041666659</v>
      </c>
      <c r="H355" s="43">
        <v>41902.201055555553</v>
      </c>
      <c r="I355" s="43">
        <v>57988.557499999995</v>
      </c>
      <c r="J355" s="43">
        <v>105221.52375000001</v>
      </c>
      <c r="K355" s="43">
        <v>201738.53138888892</v>
      </c>
      <c r="L355" s="21">
        <v>590092.73916666664</v>
      </c>
      <c r="M355" s="65">
        <v>873722.71428571432</v>
      </c>
      <c r="N355" s="123">
        <v>821131</v>
      </c>
      <c r="O355" s="21">
        <v>897529.66666666663</v>
      </c>
      <c r="P355" s="21">
        <v>878529.66666666663</v>
      </c>
      <c r="Q355" s="21">
        <v>840529.66666666663</v>
      </c>
      <c r="R355" s="21">
        <v>859779.66666666663</v>
      </c>
      <c r="S355" s="21">
        <v>909529.66666666663</v>
      </c>
      <c r="T355" s="21">
        <v>909029.66666666663</v>
      </c>
    </row>
    <row r="356" spans="2:20" x14ac:dyDescent="0.3">
      <c r="B356" s="27" t="s">
        <v>185</v>
      </c>
      <c r="C356" s="41">
        <f>+SUMPRODUCT(C357:C363,'III. Aportantes'!C357:C363)/'III. Aportantes'!C356</f>
        <v>5868.8736961382101</v>
      </c>
      <c r="D356" s="41">
        <f>+SUMPRODUCT(D357:D363,'III. Aportantes'!D357:D363)/'III. Aportantes'!D356</f>
        <v>7838.9223739167919</v>
      </c>
      <c r="E356" s="41">
        <f>+SUMPRODUCT(E357:E363,'III. Aportantes'!E357:E363)/'III. Aportantes'!E356</f>
        <v>10737.000861701898</v>
      </c>
      <c r="F356" s="41">
        <f>+SUMPRODUCT(F357:F363,'III. Aportantes'!F357:F363)/'III. Aportantes'!F356</f>
        <v>13831.915003288634</v>
      </c>
      <c r="G356" s="41">
        <v>17915.163748427673</v>
      </c>
      <c r="H356" s="41">
        <v>23383.751198949791</v>
      </c>
      <c r="I356" s="41">
        <v>33844.028197924359</v>
      </c>
      <c r="J356" s="41">
        <v>56498.800993150318</v>
      </c>
      <c r="K356" s="41">
        <v>124521.92119671237</v>
      </c>
      <c r="L356" s="41">
        <v>355600.4593064877</v>
      </c>
      <c r="M356" s="41">
        <v>554329.5176209677</v>
      </c>
      <c r="N356" s="122">
        <v>465795.73378378374</v>
      </c>
      <c r="O356" s="110">
        <v>528523.88666666672</v>
      </c>
      <c r="P356" s="110">
        <v>547032.80611111107</v>
      </c>
      <c r="Q356" s="110">
        <v>541327.03694444441</v>
      </c>
      <c r="R356" s="110">
        <v>532799.01611111104</v>
      </c>
      <c r="S356" s="110">
        <v>632930.81970588223</v>
      </c>
      <c r="T356" s="110">
        <v>646395.5</v>
      </c>
    </row>
    <row r="357" spans="2:20" x14ac:dyDescent="0.3">
      <c r="B357" s="3" t="s">
        <v>437</v>
      </c>
      <c r="C357" s="21">
        <v>4741.7259722222216</v>
      </c>
      <c r="D357" s="21">
        <v>8019.230591269843</v>
      </c>
      <c r="E357" s="21">
        <v>11344.779999999999</v>
      </c>
      <c r="F357" s="21">
        <v>13571.909041666668</v>
      </c>
      <c r="G357" s="21">
        <v>19796.862083333337</v>
      </c>
      <c r="H357" s="43">
        <v>24446.257499999996</v>
      </c>
      <c r="I357" s="43">
        <v>37426.392916666671</v>
      </c>
      <c r="J357" s="43">
        <v>56197.347208333325</v>
      </c>
      <c r="K357" s="43">
        <v>101986.95886111112</v>
      </c>
      <c r="L357" s="21">
        <v>282285.20380000002</v>
      </c>
      <c r="M357" s="65">
        <v>474757.24076923076</v>
      </c>
      <c r="N357" s="123">
        <v>411672.81</v>
      </c>
      <c r="O357" s="21">
        <v>411672.81</v>
      </c>
      <c r="P357" s="21">
        <v>411672.81</v>
      </c>
      <c r="Q357" s="21">
        <v>394663.02500000002</v>
      </c>
      <c r="R357" s="21">
        <v>394663.02500000002</v>
      </c>
      <c r="S357" s="21">
        <v>707718.39</v>
      </c>
      <c r="T357" s="21">
        <v>707718.39</v>
      </c>
    </row>
    <row r="358" spans="2:20" x14ac:dyDescent="0.3">
      <c r="B358" s="3" t="s">
        <v>438</v>
      </c>
      <c r="C358" s="21">
        <v>5694.9761458333332</v>
      </c>
      <c r="D358" s="21">
        <v>7769.9089814814806</v>
      </c>
      <c r="E358" s="21">
        <v>10142.189296296296</v>
      </c>
      <c r="F358" s="21">
        <v>13633.389333333333</v>
      </c>
      <c r="G358" s="21">
        <v>16378.01</v>
      </c>
      <c r="H358" s="43">
        <v>17021.844236111112</v>
      </c>
      <c r="I358" s="43">
        <v>23721.891658272289</v>
      </c>
      <c r="J358" s="43">
        <v>43364.039464285721</v>
      </c>
      <c r="K358" s="43">
        <v>99655.413914904537</v>
      </c>
      <c r="L358" s="21">
        <v>277492.44976377953</v>
      </c>
      <c r="M358" s="65">
        <v>393059.65169014077</v>
      </c>
      <c r="N358" s="123">
        <v>366358.85272727272</v>
      </c>
      <c r="O358" s="21">
        <v>410194.85800000001</v>
      </c>
      <c r="P358" s="21">
        <v>388732.35800000001</v>
      </c>
      <c r="Q358" s="21">
        <v>371322.38999999996</v>
      </c>
      <c r="R358" s="21">
        <v>378884.07800000004</v>
      </c>
      <c r="S358" s="21">
        <v>414081.25799999986</v>
      </c>
      <c r="T358" s="21">
        <v>424513.84699999995</v>
      </c>
    </row>
    <row r="359" spans="2:20" x14ac:dyDescent="0.3">
      <c r="B359" s="3" t="s">
        <v>439</v>
      </c>
      <c r="C359" s="21">
        <v>5748.6405555555566</v>
      </c>
      <c r="D359" s="21">
        <v>7116.003333333334</v>
      </c>
      <c r="E359" s="21">
        <v>9790.6288888888921</v>
      </c>
      <c r="F359" s="21">
        <v>14963.4275</v>
      </c>
      <c r="G359" s="21" t="s">
        <v>692</v>
      </c>
      <c r="H359" s="21" t="s">
        <v>692</v>
      </c>
      <c r="I359" s="21" t="s">
        <v>692</v>
      </c>
      <c r="J359" s="21" t="s">
        <v>692</v>
      </c>
      <c r="K359" s="21" t="s">
        <v>692</v>
      </c>
      <c r="L359" s="21" t="s">
        <v>692</v>
      </c>
      <c r="M359" s="43" t="s">
        <v>692</v>
      </c>
      <c r="N359" s="123" t="s">
        <v>692</v>
      </c>
      <c r="O359" s="21" t="s">
        <v>692</v>
      </c>
      <c r="P359" s="21" t="s">
        <v>692</v>
      </c>
      <c r="Q359" s="21" t="s">
        <v>692</v>
      </c>
      <c r="R359" s="21" t="s">
        <v>692</v>
      </c>
      <c r="S359" s="21" t="s">
        <v>692</v>
      </c>
      <c r="T359" s="21" t="s">
        <v>692</v>
      </c>
    </row>
    <row r="360" spans="2:20" x14ac:dyDescent="0.3">
      <c r="B360" s="3" t="s">
        <v>517</v>
      </c>
      <c r="C360" s="21">
        <v>3953.3281944444443</v>
      </c>
      <c r="D360" s="21">
        <v>5824.4072222222212</v>
      </c>
      <c r="E360" s="21">
        <v>11108.051666666668</v>
      </c>
      <c r="F360" s="21">
        <v>15262.126944444446</v>
      </c>
      <c r="G360" s="21">
        <v>19803.677500000002</v>
      </c>
      <c r="H360" s="43">
        <v>24252.070902777778</v>
      </c>
      <c r="I360" s="43">
        <v>39454.353624999996</v>
      </c>
      <c r="J360" s="43">
        <v>64398.495500000012</v>
      </c>
      <c r="K360" s="43">
        <v>124940.53638888888</v>
      </c>
      <c r="L360" s="21">
        <v>354784.68333333335</v>
      </c>
      <c r="M360" s="65">
        <v>466267.02030303038</v>
      </c>
      <c r="N360" s="123">
        <v>443906.69999999995</v>
      </c>
      <c r="O360" s="21">
        <v>443906.69999999995</v>
      </c>
      <c r="P360" s="21">
        <v>457882.41200000001</v>
      </c>
      <c r="Q360" s="21">
        <v>457882.41200000001</v>
      </c>
      <c r="R360" s="21">
        <v>429487.91800000001</v>
      </c>
      <c r="S360" s="21">
        <v>502116.78</v>
      </c>
      <c r="T360" s="21">
        <v>553253.46</v>
      </c>
    </row>
    <row r="361" spans="2:20" x14ac:dyDescent="0.3">
      <c r="B361" s="3" t="s">
        <v>440</v>
      </c>
      <c r="C361" s="21">
        <v>8425.2349999999988</v>
      </c>
      <c r="D361" s="21">
        <v>9116.2213888888909</v>
      </c>
      <c r="E361" s="21">
        <v>10951.950138888889</v>
      </c>
      <c r="F361" s="21">
        <v>12431.440694444444</v>
      </c>
      <c r="G361" s="21">
        <v>15944.58708333333</v>
      </c>
      <c r="H361" s="43">
        <v>21938.985416666666</v>
      </c>
      <c r="I361" s="43">
        <v>35821.563194444447</v>
      </c>
      <c r="J361" s="43">
        <v>55776.101944444439</v>
      </c>
      <c r="K361" s="43">
        <v>165509.68205555558</v>
      </c>
      <c r="L361" s="21">
        <v>530328.14690140844</v>
      </c>
      <c r="M361" s="65">
        <v>786044.00571428577</v>
      </c>
      <c r="N361" s="123">
        <v>700193.06666666665</v>
      </c>
      <c r="O361" s="21">
        <v>700193.06666666665</v>
      </c>
      <c r="P361" s="21">
        <v>755768.44</v>
      </c>
      <c r="Q361" s="21">
        <v>835977.85</v>
      </c>
      <c r="R361" s="21">
        <v>835977.85</v>
      </c>
      <c r="S361" s="21">
        <v>838219.91666666663</v>
      </c>
      <c r="T361" s="21">
        <v>835977.85</v>
      </c>
    </row>
    <row r="362" spans="2:20" x14ac:dyDescent="0.3">
      <c r="B362" s="3" t="s">
        <v>469</v>
      </c>
      <c r="C362" s="21">
        <v>5678.5206818181823</v>
      </c>
      <c r="D362" s="21">
        <v>8201.4246944444458</v>
      </c>
      <c r="E362" s="21">
        <v>11385.029458333333</v>
      </c>
      <c r="F362" s="21">
        <v>14316.379722222222</v>
      </c>
      <c r="G362" s="21">
        <v>17243.805277777774</v>
      </c>
      <c r="H362" s="43">
        <v>28748.845833333336</v>
      </c>
      <c r="I362" s="43">
        <v>37303.944444444445</v>
      </c>
      <c r="J362" s="43">
        <v>65117.541666666664</v>
      </c>
      <c r="K362" s="43">
        <v>135240.32212962964</v>
      </c>
      <c r="L362" s="21">
        <v>445829.50245283026</v>
      </c>
      <c r="M362" s="65">
        <v>951003.80952380947</v>
      </c>
      <c r="N362" s="123">
        <v>716676.66666666663</v>
      </c>
      <c r="O362" s="21">
        <v>924176.66666666674</v>
      </c>
      <c r="P362" s="21">
        <v>958593.33333333326</v>
      </c>
      <c r="Q362" s="21">
        <v>861643.33333333337</v>
      </c>
      <c r="R362" s="21">
        <v>855510</v>
      </c>
      <c r="S362" s="21">
        <v>1243010</v>
      </c>
      <c r="T362" s="21">
        <v>1097416.6666666667</v>
      </c>
    </row>
    <row r="363" spans="2:20" x14ac:dyDescent="0.3">
      <c r="B363" s="3" t="s">
        <v>441</v>
      </c>
      <c r="C363" s="21">
        <v>5825.1536666666689</v>
      </c>
      <c r="D363" s="21">
        <v>7428.3291666666673</v>
      </c>
      <c r="E363" s="21">
        <v>10732.764000000001</v>
      </c>
      <c r="F363" s="21">
        <v>14198.561666666668</v>
      </c>
      <c r="G363" s="21">
        <v>18830.638833333334</v>
      </c>
      <c r="H363" s="43">
        <v>26905.02894444445</v>
      </c>
      <c r="I363" s="43">
        <v>36619.459777777774</v>
      </c>
      <c r="J363" s="43">
        <v>58831.915555555548</v>
      </c>
      <c r="K363" s="43">
        <v>123665.36482142856</v>
      </c>
      <c r="L363" s="21">
        <v>333146.04513513512</v>
      </c>
      <c r="M363" s="65">
        <v>545535.35270833329</v>
      </c>
      <c r="N363" s="123">
        <v>387228.80428571429</v>
      </c>
      <c r="O363" s="21">
        <v>544074.02857142861</v>
      </c>
      <c r="P363" s="21">
        <v>576697.64285714272</v>
      </c>
      <c r="Q363" s="21">
        <v>554744.02428571426</v>
      </c>
      <c r="R363" s="21">
        <v>522993.57285714283</v>
      </c>
      <c r="S363" s="21">
        <v>580911.92857142852</v>
      </c>
      <c r="T363" s="21">
        <v>669857.81999999995</v>
      </c>
    </row>
    <row r="364" spans="2:20" x14ac:dyDescent="0.3">
      <c r="B364" s="27" t="s">
        <v>186</v>
      </c>
      <c r="C364" s="41">
        <f>+SUMPRODUCT(C365:C368,'III. Aportantes'!C365:C368)/'III. Aportantes'!C364</f>
        <v>7558.7243529665584</v>
      </c>
      <c r="D364" s="41">
        <f>+SUMPRODUCT(D365:D368,'III. Aportantes'!D365:D368)/'III. Aportantes'!D364</f>
        <v>10234.014650350591</v>
      </c>
      <c r="E364" s="41">
        <f>+SUMPRODUCT(E365:E368,'III. Aportantes'!E365:E368)/'III. Aportantes'!E364</f>
        <v>13948.420876642771</v>
      </c>
      <c r="F364" s="41">
        <f>+SUMPRODUCT(F365:F368,'III. Aportantes'!F365:F368)/'III. Aportantes'!F364</f>
        <v>17059.866182725695</v>
      </c>
      <c r="G364" s="41">
        <f>+SUMPRODUCT(G365:G368,'III. Aportantes'!G365:G368)/'III. Aportantes'!G364</f>
        <v>22014.497742063493</v>
      </c>
      <c r="H364" s="41">
        <f>+SUMPRODUCT(H365:H368,'III. Aportantes'!H365:H368)/'III. Aportantes'!H364</f>
        <v>27963.537962665014</v>
      </c>
      <c r="I364" s="41">
        <f>+SUMPRODUCT(I365:I368,'III. Aportantes'!I365:I368)/'III. Aportantes'!I364</f>
        <v>41680.83475490196</v>
      </c>
      <c r="J364" s="41">
        <f>+SUMPRODUCT(J365:J368,'III. Aportantes'!J365:J368)/'III. Aportantes'!J364</f>
        <v>69892.85230392158</v>
      </c>
      <c r="K364" s="41">
        <f>+SUMPRODUCT(K365:K368,'III. Aportantes'!K365:K368)/'III. Aportantes'!K364</f>
        <v>136746.54540564906</v>
      </c>
      <c r="L364" s="41">
        <v>375167.99575609755</v>
      </c>
      <c r="M364" s="41">
        <v>599423.65126126132</v>
      </c>
      <c r="N364" s="122">
        <v>520412.56124999997</v>
      </c>
      <c r="O364" s="110">
        <v>570347.86749999993</v>
      </c>
      <c r="P364" s="110">
        <v>573814.39133333345</v>
      </c>
      <c r="Q364" s="110">
        <v>605297.53312500007</v>
      </c>
      <c r="R364" s="110">
        <v>608570.83562500007</v>
      </c>
      <c r="S364" s="110">
        <v>630429.02499999991</v>
      </c>
      <c r="T364" s="110">
        <v>685492.7662500001</v>
      </c>
    </row>
    <row r="365" spans="2:20" x14ac:dyDescent="0.3">
      <c r="B365" s="3" t="s">
        <v>442</v>
      </c>
      <c r="C365" s="21">
        <v>5742.2886666666664</v>
      </c>
      <c r="D365" s="21">
        <v>7677.0734166666662</v>
      </c>
      <c r="E365" s="21">
        <v>10913.065624999999</v>
      </c>
      <c r="F365" s="21">
        <v>12743.988374999999</v>
      </c>
      <c r="G365" s="21">
        <v>16247.278833333332</v>
      </c>
      <c r="H365" s="43">
        <v>21379.078208333336</v>
      </c>
      <c r="I365" s="43">
        <v>36858.199166666665</v>
      </c>
      <c r="J365" s="43">
        <v>66466.31</v>
      </c>
      <c r="K365" s="43">
        <v>148604.74305555556</v>
      </c>
      <c r="L365" s="21">
        <v>472805.99016666663</v>
      </c>
      <c r="M365" s="65">
        <v>755603.53114285727</v>
      </c>
      <c r="N365" s="123">
        <v>609723.70400000003</v>
      </c>
      <c r="O365" s="21">
        <v>763942.28399999999</v>
      </c>
      <c r="P365" s="21">
        <v>678624.34400000004</v>
      </c>
      <c r="Q365" s="21">
        <v>774554.41399999999</v>
      </c>
      <c r="R365" s="21">
        <v>785028.98199999996</v>
      </c>
      <c r="S365" s="21">
        <v>858896.14800000004</v>
      </c>
      <c r="T365" s="21">
        <v>818454.84199999995</v>
      </c>
    </row>
    <row r="366" spans="2:20" x14ac:dyDescent="0.3">
      <c r="B366" s="3" t="s">
        <v>443</v>
      </c>
      <c r="C366" s="21">
        <v>6843.711016666668</v>
      </c>
      <c r="D366" s="21">
        <v>9768.3337361111098</v>
      </c>
      <c r="E366" s="21">
        <v>13605.991805555555</v>
      </c>
      <c r="F366" s="21">
        <v>17251.242666666669</v>
      </c>
      <c r="G366" s="21">
        <v>18976.01225</v>
      </c>
      <c r="H366" s="43">
        <v>26631.697500000006</v>
      </c>
      <c r="I366" s="43">
        <v>42891.497500000005</v>
      </c>
      <c r="J366" s="43">
        <v>60415.05291666666</v>
      </c>
      <c r="K366" s="43">
        <v>105312.96970833333</v>
      </c>
      <c r="L366" s="21">
        <v>300952.56829268287</v>
      </c>
      <c r="M366" s="65">
        <v>560505.54380952369</v>
      </c>
      <c r="N366" s="123">
        <v>444575.02999999997</v>
      </c>
      <c r="O366" s="21">
        <v>444575.02999999997</v>
      </c>
      <c r="P366" s="21">
        <v>444575.02999999997</v>
      </c>
      <c r="Q366" s="21">
        <v>614510.36333333328</v>
      </c>
      <c r="R366" s="21">
        <v>614510.36333333328</v>
      </c>
      <c r="S366" s="21">
        <v>607975.42999999993</v>
      </c>
      <c r="T366" s="21">
        <v>752817.56</v>
      </c>
    </row>
    <row r="367" spans="2:20" x14ac:dyDescent="0.3">
      <c r="B367" s="3" t="s">
        <v>444</v>
      </c>
      <c r="C367" s="21">
        <v>6298.6399999999994</v>
      </c>
      <c r="D367" s="21">
        <v>8335.6880000000001</v>
      </c>
      <c r="E367" s="21">
        <v>12259.92</v>
      </c>
      <c r="F367" s="21">
        <v>14121.179999999995</v>
      </c>
      <c r="G367" s="21">
        <v>18944.087999999996</v>
      </c>
      <c r="H367" s="43">
        <v>22298.312000000002</v>
      </c>
      <c r="I367" s="43">
        <v>30775.096000000001</v>
      </c>
      <c r="J367" s="43">
        <v>44187.118000000009</v>
      </c>
      <c r="K367" s="43">
        <v>79813.847694444426</v>
      </c>
      <c r="L367" s="21">
        <v>111538.68142857144</v>
      </c>
      <c r="M367" s="65">
        <v>175195.67195121953</v>
      </c>
      <c r="N367" s="123">
        <v>172545.49666666667</v>
      </c>
      <c r="O367" s="21">
        <v>172545.49666666667</v>
      </c>
      <c r="P367" s="21">
        <v>194276.93399999995</v>
      </c>
      <c r="Q367" s="21">
        <v>172545.49666666667</v>
      </c>
      <c r="R367" s="21">
        <v>172545.49666666667</v>
      </c>
      <c r="S367" s="21">
        <v>172545.49666666667</v>
      </c>
      <c r="T367" s="21">
        <v>172545.49666666667</v>
      </c>
    </row>
    <row r="368" spans="2:20" x14ac:dyDescent="0.3">
      <c r="B368" s="3" t="s">
        <v>479</v>
      </c>
      <c r="C368" s="21">
        <v>13732.730694444443</v>
      </c>
      <c r="D368" s="21">
        <v>16787.787777777776</v>
      </c>
      <c r="E368" s="21">
        <v>20448.906111111111</v>
      </c>
      <c r="F368" s="21">
        <v>28709.026666666668</v>
      </c>
      <c r="G368" s="21">
        <v>41989.306805555549</v>
      </c>
      <c r="H368" s="43">
        <v>50601.395833333336</v>
      </c>
      <c r="I368" s="43">
        <v>66280.574999999997</v>
      </c>
      <c r="J368" s="43">
        <v>131083.71250000002</v>
      </c>
      <c r="K368" s="43">
        <v>252686.80791666664</v>
      </c>
      <c r="L368" s="21" t="s">
        <v>692</v>
      </c>
      <c r="M368" s="43" t="s">
        <v>692</v>
      </c>
      <c r="N368" s="125" t="s">
        <v>692</v>
      </c>
      <c r="O368" s="21" t="s">
        <v>692</v>
      </c>
      <c r="P368" s="21" t="s">
        <v>692</v>
      </c>
      <c r="Q368" s="21" t="s">
        <v>692</v>
      </c>
      <c r="R368" s="21" t="s">
        <v>692</v>
      </c>
      <c r="S368" s="21" t="s">
        <v>692</v>
      </c>
      <c r="T368" s="21" t="s">
        <v>692</v>
      </c>
    </row>
    <row r="369" spans="2:20" x14ac:dyDescent="0.3">
      <c r="B369" s="27" t="s">
        <v>187</v>
      </c>
      <c r="C369" s="41">
        <v>6852.949493164363</v>
      </c>
      <c r="D369" s="41">
        <v>8884.5343150744957</v>
      </c>
      <c r="E369" s="41">
        <v>12138.2192</v>
      </c>
      <c r="F369" s="41">
        <f>+SUMPRODUCT(F370:F372,'III. Aportantes'!F370:F372)/'III. Aportantes'!F369</f>
        <v>17736.791172360248</v>
      </c>
      <c r="G369" s="41">
        <f>+SUMPRODUCT(G370:G372,'III. Aportantes'!G370:G372)/'III. Aportantes'!G369</f>
        <v>25538.242867804682</v>
      </c>
      <c r="H369" s="54">
        <v>31137.193541666667</v>
      </c>
      <c r="I369" s="54">
        <v>45599.799609187103</v>
      </c>
      <c r="J369" s="54">
        <v>68320.954179687498</v>
      </c>
      <c r="K369" s="54">
        <f>+SUMPRODUCT(K370:K372,'III. Aportantes'!K370:K372)/'III. Aportantes'!K369</f>
        <v>159892.21602308363</v>
      </c>
      <c r="L369" s="41">
        <f>+SUMPRODUCT(L370:L372,'III. Aportantes'!L370:L372)/'III. Aportantes'!L369</f>
        <v>460024.95436046505</v>
      </c>
      <c r="M369" s="54">
        <f>+SUMPRODUCT(M370:M372,'III. Aportantes'!M370:M372)/'III. Aportantes'!M369</f>
        <v>683401.73706422013</v>
      </c>
      <c r="N369" s="122">
        <f>+SUMPRODUCT(N370:N372,'III. Aportantes'!N370:N372)/'III. Aportantes'!N369</f>
        <v>644679.92599999986</v>
      </c>
      <c r="O369" s="110">
        <f>+SUMPRODUCT(O370:O372,'III. Aportantes'!O370:O372)/'III. Aportantes'!O369</f>
        <v>688159.08066666673</v>
      </c>
      <c r="P369" s="110">
        <f>+SUMPRODUCT(P370:P372,'III. Aportantes'!P370:P372)/'III. Aportantes'!P369</f>
        <v>681032.33133333328</v>
      </c>
      <c r="Q369" s="110">
        <f>+SUMPRODUCT(Q370:Q372,'III. Aportantes'!Q370:Q372)/'III. Aportantes'!Q369</f>
        <v>669835.28062500001</v>
      </c>
      <c r="R369" s="110">
        <f>+SUMPRODUCT(R370:R372,'III. Aportantes'!R370:R372)/'III. Aportantes'!R369</f>
        <v>694817.82874999999</v>
      </c>
      <c r="S369" s="110">
        <f>+SUMPRODUCT(S370:S372,'III. Aportantes'!S370:S372)/'III. Aportantes'!S369</f>
        <v>696252.83562499995</v>
      </c>
      <c r="T369" s="110">
        <f>+SUMPRODUCT(T370:T372,'III. Aportantes'!T370:T372)/'III. Aportantes'!T369</f>
        <v>706764.00937500014</v>
      </c>
    </row>
    <row r="370" spans="2:20" x14ac:dyDescent="0.3">
      <c r="B370" s="3" t="s">
        <v>445</v>
      </c>
      <c r="C370" s="21">
        <v>7240.0153333333328</v>
      </c>
      <c r="D370" s="21">
        <v>10045.671625000001</v>
      </c>
      <c r="E370" s="21">
        <v>13259.331749999999</v>
      </c>
      <c r="F370" s="21">
        <v>18379.03975</v>
      </c>
      <c r="G370" s="21">
        <v>24543.620138888888</v>
      </c>
      <c r="H370" s="43">
        <v>31974.210972222227</v>
      </c>
      <c r="I370" s="43">
        <v>45819.009007936511</v>
      </c>
      <c r="J370" s="43">
        <v>55522.07761904761</v>
      </c>
      <c r="K370" s="43">
        <v>112964.79753968253</v>
      </c>
      <c r="L370" s="21">
        <v>383034.30145161285</v>
      </c>
      <c r="M370" s="65">
        <v>751308.36228571436</v>
      </c>
      <c r="N370" s="123">
        <v>633132.29999999993</v>
      </c>
      <c r="O370" s="21">
        <v>755051.86600000004</v>
      </c>
      <c r="P370" s="21">
        <v>721159.00800000003</v>
      </c>
      <c r="Q370" s="21">
        <v>721159.00800000003</v>
      </c>
      <c r="R370" s="21">
        <v>799946.94200000004</v>
      </c>
      <c r="S370" s="21">
        <v>799946.94200000004</v>
      </c>
      <c r="T370" s="21">
        <v>828762.47000000009</v>
      </c>
    </row>
    <row r="371" spans="2:20" x14ac:dyDescent="0.3">
      <c r="B371" s="3" t="s">
        <v>446</v>
      </c>
      <c r="C371" s="21">
        <v>6857.264742063493</v>
      </c>
      <c r="D371" s="21">
        <v>8047.2219642857135</v>
      </c>
      <c r="E371" s="21">
        <v>11373.403055555556</v>
      </c>
      <c r="F371" s="21">
        <v>14913.300555555557</v>
      </c>
      <c r="G371" s="21">
        <v>21709.172202380953</v>
      </c>
      <c r="H371" s="43">
        <v>28807.924166666668</v>
      </c>
      <c r="I371" s="43">
        <v>42577.803809523801</v>
      </c>
      <c r="J371" s="43">
        <v>69683.413883928559</v>
      </c>
      <c r="K371" s="43">
        <v>174148.10193452382</v>
      </c>
      <c r="L371" s="21">
        <v>513550.46729729726</v>
      </c>
      <c r="M371" s="65">
        <v>638615.87226415088</v>
      </c>
      <c r="N371" s="123">
        <v>652658.57714285713</v>
      </c>
      <c r="O371" s="21">
        <v>652658.57714285713</v>
      </c>
      <c r="P371" s="21">
        <v>653116.66285714286</v>
      </c>
      <c r="Q371" s="21">
        <v>626569.99500000011</v>
      </c>
      <c r="R371" s="21">
        <v>627292.63249999995</v>
      </c>
      <c r="S371" s="21">
        <v>630162.64624999987</v>
      </c>
      <c r="T371" s="21">
        <v>633175.29</v>
      </c>
    </row>
    <row r="372" spans="2:20" x14ac:dyDescent="0.3">
      <c r="B372" s="3" t="s">
        <v>447</v>
      </c>
      <c r="C372" s="21" t="s">
        <v>692</v>
      </c>
      <c r="D372" s="21" t="s">
        <v>692</v>
      </c>
      <c r="E372" s="21" t="s">
        <v>692</v>
      </c>
      <c r="F372" s="21">
        <v>22677.016250000001</v>
      </c>
      <c r="G372" s="21">
        <v>34966.537708333337</v>
      </c>
      <c r="H372" s="43">
        <v>34898.12055555555</v>
      </c>
      <c r="I372" s="43">
        <v>52176.169444444444</v>
      </c>
      <c r="J372" s="43">
        <v>92494.319722222222</v>
      </c>
      <c r="K372" s="43">
        <v>227451.01381944446</v>
      </c>
      <c r="L372" s="21">
        <v>482595.30222222221</v>
      </c>
      <c r="M372" s="65">
        <v>683255.02047619061</v>
      </c>
      <c r="N372" s="123">
        <v>645309.1166666667</v>
      </c>
      <c r="O372" s="21">
        <v>659505.61333333328</v>
      </c>
      <c r="P372" s="21">
        <v>679291.09666666668</v>
      </c>
      <c r="Q372" s="21">
        <v>699669.83000000007</v>
      </c>
      <c r="R372" s="21">
        <v>699669.83000000007</v>
      </c>
      <c r="S372" s="21">
        <v>699669.83000000007</v>
      </c>
      <c r="T372" s="21">
        <v>699669.82666666666</v>
      </c>
    </row>
    <row r="373" spans="2:20" x14ac:dyDescent="0.3">
      <c r="B373" s="27" t="s">
        <v>188</v>
      </c>
      <c r="C373" s="41">
        <v>7526.5565292445508</v>
      </c>
      <c r="D373" s="41">
        <v>9125.9199790456187</v>
      </c>
      <c r="E373" s="41">
        <v>11422.53016194351</v>
      </c>
      <c r="F373" s="41">
        <v>13513.660941595444</v>
      </c>
      <c r="G373" s="41">
        <v>16889.649968654434</v>
      </c>
      <c r="H373" s="54">
        <v>24132.456172839506</v>
      </c>
      <c r="I373" s="54">
        <v>40801.207071485747</v>
      </c>
      <c r="J373" s="54">
        <v>62242.376351837476</v>
      </c>
      <c r="K373" s="54">
        <v>133942.4118641775</v>
      </c>
      <c r="L373" s="54">
        <v>347484.26718475064</v>
      </c>
      <c r="M373" s="54">
        <v>500405.55882352946</v>
      </c>
      <c r="N373" s="122">
        <v>439487.09433333325</v>
      </c>
      <c r="O373" s="110">
        <v>450814.05466666666</v>
      </c>
      <c r="P373" s="110">
        <v>464186.82199999993</v>
      </c>
      <c r="Q373" s="110">
        <v>512022.33866666665</v>
      </c>
      <c r="R373" s="110">
        <v>515707.48300000001</v>
      </c>
      <c r="S373" s="110">
        <v>514902.69925925921</v>
      </c>
      <c r="T373" s="110">
        <v>619030.64222222217</v>
      </c>
    </row>
    <row r="374" spans="2:20" x14ac:dyDescent="0.3">
      <c r="B374" s="3" t="s">
        <v>448</v>
      </c>
      <c r="C374" s="21">
        <v>8321.3473379629631</v>
      </c>
      <c r="D374" s="21">
        <v>9593.9236931818177</v>
      </c>
      <c r="E374" s="21">
        <v>11808.561719696969</v>
      </c>
      <c r="F374" s="21">
        <v>9867.4175462962994</v>
      </c>
      <c r="G374" s="21">
        <v>10014.446749999997</v>
      </c>
      <c r="H374" s="43">
        <v>14093.737416666669</v>
      </c>
      <c r="I374" s="43">
        <v>37291.273611111115</v>
      </c>
      <c r="J374" s="43">
        <v>66306.574444444443</v>
      </c>
      <c r="K374" s="43">
        <v>144440.15138888892</v>
      </c>
      <c r="L374" s="21">
        <v>451353.82555555552</v>
      </c>
      <c r="M374" s="65">
        <v>600025.93698412704</v>
      </c>
      <c r="N374" s="123">
        <v>549897.37555555545</v>
      </c>
      <c r="O374" s="21">
        <v>587209.68444444449</v>
      </c>
      <c r="P374" s="21">
        <v>630279.0422222222</v>
      </c>
      <c r="Q374" s="21">
        <v>593113.5711111112</v>
      </c>
      <c r="R374" s="21">
        <v>591088.19999999995</v>
      </c>
      <c r="S374" s="21">
        <v>546541.95666666667</v>
      </c>
      <c r="T374" s="21">
        <v>702051.72888888896</v>
      </c>
    </row>
    <row r="375" spans="2:20" x14ac:dyDescent="0.3">
      <c r="B375" s="3" t="s">
        <v>449</v>
      </c>
      <c r="C375" s="21">
        <v>5963.0586111111115</v>
      </c>
      <c r="D375" s="21">
        <v>7733.7308333333322</v>
      </c>
      <c r="E375" s="21">
        <v>10269.312638888892</v>
      </c>
      <c r="F375" s="21">
        <v>14145.629305555556</v>
      </c>
      <c r="G375" s="21">
        <v>19615.929583333331</v>
      </c>
      <c r="H375" s="43">
        <v>29575.225833333334</v>
      </c>
      <c r="I375" s="43">
        <v>36769.53805555556</v>
      </c>
      <c r="J375" s="43">
        <v>45316.653750000005</v>
      </c>
      <c r="K375" s="43">
        <v>103009.31486111111</v>
      </c>
      <c r="L375" s="21">
        <v>387835.31629629625</v>
      </c>
      <c r="M375" s="65">
        <v>594028.85</v>
      </c>
      <c r="N375" s="123">
        <v>482841.52142857143</v>
      </c>
      <c r="O375" s="21">
        <v>483413.95428571425</v>
      </c>
      <c r="P375" s="21">
        <v>483413.95428571425</v>
      </c>
      <c r="Q375" s="21">
        <v>643502.63142857142</v>
      </c>
      <c r="R375" s="21">
        <v>661900.15571428568</v>
      </c>
      <c r="S375" s="21">
        <v>710514.81400000001</v>
      </c>
      <c r="T375" s="21">
        <v>778643.73200000008</v>
      </c>
    </row>
    <row r="376" spans="2:20" x14ac:dyDescent="0.3">
      <c r="B376" s="3" t="s">
        <v>450</v>
      </c>
      <c r="C376" s="43" t="s">
        <v>692</v>
      </c>
      <c r="D376" s="43" t="s">
        <v>692</v>
      </c>
      <c r="E376" s="43" t="s">
        <v>692</v>
      </c>
      <c r="F376" s="43" t="s">
        <v>692</v>
      </c>
      <c r="G376" s="43" t="s">
        <v>692</v>
      </c>
      <c r="H376" s="43" t="s">
        <v>692</v>
      </c>
      <c r="I376" s="43" t="s">
        <v>692</v>
      </c>
      <c r="J376" s="43" t="s">
        <v>692</v>
      </c>
      <c r="K376" s="43" t="s">
        <v>692</v>
      </c>
      <c r="L376" s="43" t="s">
        <v>692</v>
      </c>
      <c r="M376" s="43" t="s">
        <v>692</v>
      </c>
      <c r="N376" s="123" t="s">
        <v>692</v>
      </c>
      <c r="O376" s="21" t="s">
        <v>692</v>
      </c>
      <c r="P376" s="21" t="s">
        <v>692</v>
      </c>
      <c r="Q376" s="21" t="s">
        <v>692</v>
      </c>
      <c r="R376" s="21" t="s">
        <v>692</v>
      </c>
      <c r="S376" s="21" t="s">
        <v>692</v>
      </c>
      <c r="T376" s="21" t="s">
        <v>692</v>
      </c>
    </row>
    <row r="377" spans="2:20" x14ac:dyDescent="0.3">
      <c r="B377" s="3" t="s">
        <v>451</v>
      </c>
      <c r="C377" s="21">
        <v>7072.2618750000001</v>
      </c>
      <c r="D377" s="21">
        <v>9764.1825694444415</v>
      </c>
      <c r="E377" s="21">
        <v>11564.194444444445</v>
      </c>
      <c r="F377" s="21">
        <v>16986.644722222223</v>
      </c>
      <c r="G377" s="21">
        <v>22193.716666666664</v>
      </c>
      <c r="H377" s="43">
        <v>32236.067499999994</v>
      </c>
      <c r="I377" s="43">
        <v>48370.567986111098</v>
      </c>
      <c r="J377" s="43">
        <v>60195.302499999998</v>
      </c>
      <c r="K377" s="43">
        <v>158277.625</v>
      </c>
      <c r="L377" s="21">
        <v>306138.30740740738</v>
      </c>
      <c r="M377" s="65">
        <v>377816.37499999994</v>
      </c>
      <c r="N377" s="123">
        <v>369512.6333333333</v>
      </c>
      <c r="O377" s="21">
        <v>369512.6333333333</v>
      </c>
      <c r="P377" s="21">
        <v>371772.43333333335</v>
      </c>
      <c r="Q377" s="21">
        <v>371772.43333333335</v>
      </c>
      <c r="R377" s="21">
        <v>371772.43333333335</v>
      </c>
      <c r="S377" s="21">
        <v>398685.24</v>
      </c>
      <c r="T377" s="21">
        <v>398634.68</v>
      </c>
    </row>
    <row r="378" spans="2:20" x14ac:dyDescent="0.3">
      <c r="B378" s="3" t="s">
        <v>452</v>
      </c>
      <c r="C378" s="21">
        <v>7333.0637615740743</v>
      </c>
      <c r="D378" s="21">
        <v>7426.4354444444434</v>
      </c>
      <c r="E378" s="21">
        <v>8477.228666666666</v>
      </c>
      <c r="F378" s="21">
        <v>11160.603583333332</v>
      </c>
      <c r="G378" s="21">
        <v>14880.368250000001</v>
      </c>
      <c r="H378" s="43">
        <v>18491.922666666665</v>
      </c>
      <c r="I378" s="43">
        <v>26606.23683333334</v>
      </c>
      <c r="J378" s="43">
        <v>39706.388883928565</v>
      </c>
      <c r="K378" s="43">
        <v>70044.642738095237</v>
      </c>
      <c r="L378" s="21">
        <v>257644.96278688524</v>
      </c>
      <c r="M378" s="65">
        <v>384048.59714285709</v>
      </c>
      <c r="N378" s="123">
        <v>361855</v>
      </c>
      <c r="O378" s="21">
        <v>361852.75</v>
      </c>
      <c r="P378" s="21">
        <v>361852.75</v>
      </c>
      <c r="Q378" s="21">
        <v>361852.75</v>
      </c>
      <c r="R378" s="21">
        <v>361852.75</v>
      </c>
      <c r="S378" s="21">
        <v>361852.75</v>
      </c>
      <c r="T378" s="21">
        <v>517221.42999999993</v>
      </c>
    </row>
    <row r="379" spans="2:20" x14ac:dyDescent="0.3">
      <c r="B379" s="3" t="s">
        <v>453</v>
      </c>
      <c r="C379" s="43" t="s">
        <v>692</v>
      </c>
      <c r="D379" s="43" t="s">
        <v>692</v>
      </c>
      <c r="E379" s="43" t="s">
        <v>692</v>
      </c>
      <c r="F379" s="43" t="s">
        <v>692</v>
      </c>
      <c r="G379" s="43" t="s">
        <v>692</v>
      </c>
      <c r="H379" s="43" t="s">
        <v>692</v>
      </c>
      <c r="I379" s="43" t="s">
        <v>692</v>
      </c>
      <c r="J379" s="43" t="s">
        <v>692</v>
      </c>
      <c r="K379" s="43" t="s">
        <v>692</v>
      </c>
      <c r="L379" s="17">
        <v>0</v>
      </c>
      <c r="M379" s="59">
        <v>0</v>
      </c>
      <c r="N379" s="126">
        <v>0</v>
      </c>
      <c r="O379" s="17">
        <v>0</v>
      </c>
      <c r="P379" s="17">
        <v>0</v>
      </c>
      <c r="Q379" s="17">
        <v>0</v>
      </c>
      <c r="R379" s="17">
        <v>0</v>
      </c>
      <c r="S379" s="17">
        <v>0</v>
      </c>
      <c r="T379" s="17">
        <v>0</v>
      </c>
    </row>
    <row r="380" spans="2:20" x14ac:dyDescent="0.3">
      <c r="B380" s="3" t="s">
        <v>454</v>
      </c>
      <c r="C380" s="17">
        <v>0</v>
      </c>
      <c r="D380" s="17">
        <v>0</v>
      </c>
      <c r="E380" s="17">
        <v>0</v>
      </c>
      <c r="F380" s="17">
        <v>0</v>
      </c>
      <c r="G380" s="17">
        <v>0</v>
      </c>
      <c r="H380" s="51">
        <v>0</v>
      </c>
      <c r="I380" s="51">
        <v>0</v>
      </c>
      <c r="J380" s="51">
        <v>0</v>
      </c>
      <c r="K380" s="51">
        <v>0</v>
      </c>
      <c r="L380" s="21">
        <v>72920.3125</v>
      </c>
      <c r="M380" s="65">
        <v>292085.04761904763</v>
      </c>
      <c r="N380" s="123">
        <v>147050</v>
      </c>
      <c r="O380" s="21">
        <v>147050</v>
      </c>
      <c r="P380" s="21">
        <v>147050</v>
      </c>
      <c r="Q380" s="21">
        <v>363361.33333333331</v>
      </c>
      <c r="R380" s="21">
        <v>363361.33333333331</v>
      </c>
      <c r="S380" s="21">
        <v>363361.33333333331</v>
      </c>
      <c r="T380" s="21">
        <v>513361.33333333331</v>
      </c>
    </row>
    <row r="381" spans="2:20" x14ac:dyDescent="0.3">
      <c r="B381" s="27" t="s">
        <v>189</v>
      </c>
      <c r="C381" s="41">
        <v>5789.2187207867</v>
      </c>
      <c r="D381" s="41">
        <v>7780.6848195728589</v>
      </c>
      <c r="E381" s="41">
        <v>10196.853832602341</v>
      </c>
      <c r="F381" s="41">
        <v>12074.750887270769</v>
      </c>
      <c r="G381" s="41">
        <v>14266.365199884152</v>
      </c>
      <c r="H381" s="54">
        <v>19141.618821006385</v>
      </c>
      <c r="I381" s="54">
        <v>30260.090595238096</v>
      </c>
      <c r="J381" s="54">
        <v>59848.746394697519</v>
      </c>
      <c r="K381" s="54">
        <v>121500.88154787096</v>
      </c>
      <c r="L381" s="54">
        <v>463072.92904761911</v>
      </c>
      <c r="M381" s="54">
        <v>724231.18680952385</v>
      </c>
      <c r="N381" s="122">
        <v>709834.72366666666</v>
      </c>
      <c r="O381" s="110">
        <v>706689.94533333345</v>
      </c>
      <c r="P381" s="110">
        <v>723664.58366666653</v>
      </c>
      <c r="Q381" s="110">
        <v>701738.22933333344</v>
      </c>
      <c r="R381" s="110">
        <v>713565.63766666665</v>
      </c>
      <c r="S381" s="110">
        <v>739936.43999999983</v>
      </c>
      <c r="T381" s="110">
        <v>774188.74799999991</v>
      </c>
    </row>
    <row r="382" spans="2:20" x14ac:dyDescent="0.3">
      <c r="B382" s="3" t="s">
        <v>455</v>
      </c>
      <c r="C382" s="21">
        <v>6259.596354166667</v>
      </c>
      <c r="D382" s="21">
        <v>7947.6405297619049</v>
      </c>
      <c r="E382" s="21">
        <v>9554.718805555558</v>
      </c>
      <c r="F382" s="21">
        <v>11443.986851851851</v>
      </c>
      <c r="G382" s="21">
        <v>13513.045139550266</v>
      </c>
      <c r="H382" s="43">
        <v>17207.351287037036</v>
      </c>
      <c r="I382" s="43">
        <v>31054.293416666664</v>
      </c>
      <c r="J382" s="43">
        <v>57252.364468434338</v>
      </c>
      <c r="K382" s="43">
        <v>109338.96458906373</v>
      </c>
      <c r="L382" s="21">
        <v>284977.58877358492</v>
      </c>
      <c r="M382" s="65">
        <v>549323.60968253971</v>
      </c>
      <c r="N382" s="123">
        <v>496138.93777777773</v>
      </c>
      <c r="O382" s="21">
        <v>549676.31777777779</v>
      </c>
      <c r="P382" s="21">
        <v>549095.41666666663</v>
      </c>
      <c r="Q382" s="21">
        <v>531964.96666666667</v>
      </c>
      <c r="R382" s="21">
        <v>560979.02222222229</v>
      </c>
      <c r="S382" s="21">
        <v>577629.3444444444</v>
      </c>
      <c r="T382" s="21">
        <v>579781.26222222229</v>
      </c>
    </row>
    <row r="383" spans="2:20" x14ac:dyDescent="0.3">
      <c r="B383" s="3" t="s">
        <v>456</v>
      </c>
      <c r="C383" s="21">
        <v>3888.4752272727274</v>
      </c>
      <c r="D383" s="21">
        <v>5618.2024999999994</v>
      </c>
      <c r="E383" s="21">
        <v>7883.3958333333321</v>
      </c>
      <c r="F383" s="21">
        <v>9137.387333333334</v>
      </c>
      <c r="G383" s="21">
        <v>11969.659107142857</v>
      </c>
      <c r="H383" s="43">
        <v>19982.708333333332</v>
      </c>
      <c r="I383" s="43">
        <v>23245.594166666666</v>
      </c>
      <c r="J383" s="43">
        <v>29032.969930555555</v>
      </c>
      <c r="K383" s="43" t="s">
        <v>692</v>
      </c>
      <c r="L383" s="43" t="s">
        <v>692</v>
      </c>
      <c r="M383" s="43" t="s">
        <v>692</v>
      </c>
      <c r="N383" s="123" t="s">
        <v>692</v>
      </c>
      <c r="O383" s="21" t="s">
        <v>692</v>
      </c>
      <c r="P383" s="21" t="s">
        <v>692</v>
      </c>
      <c r="Q383" s="21" t="s">
        <v>692</v>
      </c>
      <c r="R383" s="21" t="s">
        <v>692</v>
      </c>
      <c r="S383" s="21" t="s">
        <v>692</v>
      </c>
      <c r="T383" s="21" t="s">
        <v>692</v>
      </c>
    </row>
    <row r="384" spans="2:20" x14ac:dyDescent="0.3">
      <c r="B384" s="3" t="s">
        <v>457</v>
      </c>
      <c r="C384" s="21">
        <v>5731.579545454545</v>
      </c>
      <c r="D384" s="21">
        <v>7875.1382467532476</v>
      </c>
      <c r="E384" s="21">
        <v>8860.6077777777773</v>
      </c>
      <c r="F384" s="21">
        <v>12184.341388888888</v>
      </c>
      <c r="G384" s="21">
        <v>15756.774722222222</v>
      </c>
      <c r="H384" s="43">
        <v>22913.215625000001</v>
      </c>
      <c r="I384" s="43">
        <v>31836.290416666667</v>
      </c>
      <c r="J384" s="43">
        <v>58948.378958333342</v>
      </c>
      <c r="K384" s="43" t="s">
        <v>692</v>
      </c>
      <c r="L384" s="21">
        <v>518578.87574468087</v>
      </c>
      <c r="M384" s="65">
        <v>809993.27821428573</v>
      </c>
      <c r="N384" s="123">
        <v>799734.4574999999</v>
      </c>
      <c r="O384" s="21">
        <v>792949.51500000001</v>
      </c>
      <c r="P384" s="21">
        <v>809098.0149999999</v>
      </c>
      <c r="Q384" s="21">
        <v>742451.07</v>
      </c>
      <c r="R384" s="21">
        <v>739097.33250000002</v>
      </c>
      <c r="S384" s="21">
        <v>879272.33250000002</v>
      </c>
      <c r="T384" s="21">
        <v>907350.22500000009</v>
      </c>
    </row>
    <row r="385" spans="2:20" x14ac:dyDescent="0.3">
      <c r="B385" s="3" t="s">
        <v>673</v>
      </c>
      <c r="C385" s="43" t="s">
        <v>692</v>
      </c>
      <c r="D385" s="43" t="s">
        <v>692</v>
      </c>
      <c r="E385" s="43" t="s">
        <v>692</v>
      </c>
      <c r="F385" s="43" t="s">
        <v>692</v>
      </c>
      <c r="G385" s="43" t="s">
        <v>692</v>
      </c>
      <c r="H385" s="43" t="s">
        <v>692</v>
      </c>
      <c r="I385" s="43" t="s">
        <v>692</v>
      </c>
      <c r="J385" s="43" t="s">
        <v>692</v>
      </c>
      <c r="K385" s="43" t="s">
        <v>692</v>
      </c>
      <c r="L385" s="21">
        <v>930508.33333333337</v>
      </c>
      <c r="M385" s="65">
        <v>1103336.6333333333</v>
      </c>
      <c r="N385" s="123">
        <v>1268744.1499999999</v>
      </c>
      <c r="O385" s="21">
        <v>1085730.8166666667</v>
      </c>
      <c r="P385" s="21">
        <v>1158032.2933333332</v>
      </c>
      <c r="Q385" s="21">
        <v>1018365.6266666666</v>
      </c>
      <c r="R385" s="21">
        <v>1043058.96</v>
      </c>
      <c r="S385" s="21">
        <v>1043058.96</v>
      </c>
      <c r="T385" s="21">
        <v>1106365.6266666667</v>
      </c>
    </row>
    <row r="386" spans="2:20" x14ac:dyDescent="0.3">
      <c r="B386" s="3" t="s">
        <v>458</v>
      </c>
      <c r="C386" s="21">
        <v>7121.4176587301599</v>
      </c>
      <c r="D386" s="21">
        <v>9229.1201136363616</v>
      </c>
      <c r="E386" s="21">
        <v>11752.389583333332</v>
      </c>
      <c r="F386" s="21">
        <v>13607.925937500002</v>
      </c>
      <c r="G386" s="21">
        <v>15664.772395833332</v>
      </c>
      <c r="H386" s="43">
        <v>20925.43041666667</v>
      </c>
      <c r="I386" s="43">
        <v>41076.075833333336</v>
      </c>
      <c r="J386" s="43">
        <v>72800.715773809527</v>
      </c>
      <c r="K386" s="43">
        <v>158735.28180555557</v>
      </c>
      <c r="L386" s="21">
        <v>572156.66347222216</v>
      </c>
      <c r="M386" s="65">
        <v>925506.92904761911</v>
      </c>
      <c r="N386" s="123">
        <v>886834.56166666665</v>
      </c>
      <c r="O386" s="21">
        <v>886834.56166666665</v>
      </c>
      <c r="P386" s="21">
        <v>913439.60333333327</v>
      </c>
      <c r="Q386" s="21">
        <v>931708.3916666666</v>
      </c>
      <c r="R386" s="21">
        <v>931708.3916666666</v>
      </c>
      <c r="S386" s="21">
        <v>940499.02166666673</v>
      </c>
      <c r="T386" s="21">
        <v>987523.97166666668</v>
      </c>
    </row>
    <row r="387" spans="2:20" x14ac:dyDescent="0.3">
      <c r="B387" s="3" t="s">
        <v>459</v>
      </c>
      <c r="C387" s="21">
        <v>4957.5149579124591</v>
      </c>
      <c r="D387" s="21">
        <v>6380.2698284932667</v>
      </c>
      <c r="E387" s="21">
        <v>9166.8930208333331</v>
      </c>
      <c r="F387" s="21">
        <v>10800.71875</v>
      </c>
      <c r="G387" s="21">
        <v>13203.767361111111</v>
      </c>
      <c r="H387" s="43">
        <v>15385.247962962962</v>
      </c>
      <c r="I387" s="43">
        <v>18286.34479166667</v>
      </c>
      <c r="J387" s="43">
        <v>57839.167976190474</v>
      </c>
      <c r="K387" s="43">
        <v>94066.209444444452</v>
      </c>
      <c r="L387" s="21">
        <v>460835.51583333337</v>
      </c>
      <c r="M387" s="65">
        <v>712914.4914285714</v>
      </c>
      <c r="N387" s="123">
        <v>682353.59166666656</v>
      </c>
      <c r="O387" s="21">
        <v>682353.59166666656</v>
      </c>
      <c r="P387" s="21">
        <v>694576.68833333324</v>
      </c>
      <c r="Q387" s="21">
        <v>706636.43333333335</v>
      </c>
      <c r="R387" s="21">
        <v>712141.55</v>
      </c>
      <c r="S387" s="21">
        <v>720851.39999999991</v>
      </c>
      <c r="T387" s="21">
        <v>791488.18500000006</v>
      </c>
    </row>
    <row r="388" spans="2:20" x14ac:dyDescent="0.3">
      <c r="B388" s="27" t="s">
        <v>190</v>
      </c>
      <c r="C388" s="41">
        <v>5986.2272211959489</v>
      </c>
      <c r="D388" s="41">
        <v>7466.3361714285711</v>
      </c>
      <c r="E388" s="41">
        <v>10527.673938953489</v>
      </c>
      <c r="F388" s="42">
        <f>+SUMPRODUCT(F389:F391,'III. Aportantes'!F389:F391)/'III. Aportantes'!F388</f>
        <v>12863.683236753372</v>
      </c>
      <c r="G388" s="42">
        <f>+SUMPRODUCT(G389:G391,'III. Aportantes'!G389:G391)/'III. Aportantes'!G388</f>
        <v>16877.159777046782</v>
      </c>
      <c r="H388" s="42">
        <f>+SUMPRODUCT(H389:H391,'III. Aportantes'!H389:H391)/'III. Aportantes'!H388</f>
        <v>21121.315541666667</v>
      </c>
      <c r="I388" s="42">
        <f>+SUMPRODUCT(I389:I391,'III. Aportantes'!I389:I391)/'III. Aportantes'!I388</f>
        <v>30655.725602727842</v>
      </c>
      <c r="J388" s="42">
        <f>+SUMPRODUCT(J389:J391,'III. Aportantes'!J389:J391)/'III. Aportantes'!J388</f>
        <v>54267.552953514743</v>
      </c>
      <c r="K388" s="42">
        <f>+SUMPRODUCT(K389:K391,'III. Aportantes'!K389:K391)/'III. Aportantes'!K388</f>
        <v>125197.7313888889</v>
      </c>
      <c r="L388" s="42">
        <v>381732.59183206107</v>
      </c>
      <c r="M388" s="42">
        <v>689052.77168831171</v>
      </c>
      <c r="N388" s="122">
        <v>672412.86181818182</v>
      </c>
      <c r="O388" s="110">
        <v>687971.36909090914</v>
      </c>
      <c r="P388" s="110">
        <v>694318.63727272721</v>
      </c>
      <c r="Q388" s="110">
        <v>684914.0918181818</v>
      </c>
      <c r="R388" s="110">
        <v>687602.05818181823</v>
      </c>
      <c r="S388" s="110">
        <v>659122.38363636367</v>
      </c>
      <c r="T388" s="110">
        <v>737028</v>
      </c>
    </row>
    <row r="389" spans="2:20" x14ac:dyDescent="0.3">
      <c r="B389" s="3" t="s">
        <v>460</v>
      </c>
      <c r="C389" s="21" t="s">
        <v>692</v>
      </c>
      <c r="D389" s="21" t="s">
        <v>692</v>
      </c>
      <c r="E389" s="21" t="s">
        <v>692</v>
      </c>
      <c r="F389" s="21">
        <v>19322.537499999995</v>
      </c>
      <c r="G389" s="21">
        <v>21207.773124999996</v>
      </c>
      <c r="H389" s="43">
        <v>31003.229999999992</v>
      </c>
      <c r="I389" s="43">
        <v>44749.953055555547</v>
      </c>
      <c r="J389" s="43">
        <v>86191.768333333341</v>
      </c>
      <c r="K389" s="43">
        <v>172932.69722222225</v>
      </c>
      <c r="L389" s="21">
        <v>499000.75714285712</v>
      </c>
      <c r="M389" s="65">
        <v>689742.05047619052</v>
      </c>
      <c r="N389" s="123">
        <v>643899.75</v>
      </c>
      <c r="O389" s="21">
        <v>700333.08333333337</v>
      </c>
      <c r="P389" s="21">
        <v>723606.4</v>
      </c>
      <c r="Q389" s="21">
        <v>689123.06666666665</v>
      </c>
      <c r="R389" s="21">
        <v>698978.94333333336</v>
      </c>
      <c r="S389" s="21">
        <v>562872.27666666661</v>
      </c>
      <c r="T389" s="21">
        <v>809380.83333333337</v>
      </c>
    </row>
    <row r="390" spans="2:20" x14ac:dyDescent="0.3">
      <c r="B390" s="3" t="s">
        <v>461</v>
      </c>
      <c r="C390" s="21">
        <v>6383.0063333333337</v>
      </c>
      <c r="D390" s="21">
        <v>10406.012909090909</v>
      </c>
      <c r="E390" s="21">
        <v>13518.437</v>
      </c>
      <c r="F390" s="21">
        <v>15507.228069444443</v>
      </c>
      <c r="G390" s="21">
        <v>22335.09375</v>
      </c>
      <c r="H390" s="43">
        <v>25529.756541666666</v>
      </c>
      <c r="I390" s="43">
        <v>42219.774583333332</v>
      </c>
      <c r="J390" s="43">
        <v>70605.238055555572</v>
      </c>
      <c r="K390" s="43">
        <v>173914.48583333331</v>
      </c>
      <c r="L390" s="43" t="s">
        <v>692</v>
      </c>
      <c r="M390" s="43" t="s">
        <v>692</v>
      </c>
      <c r="N390" s="123" t="s">
        <v>692</v>
      </c>
      <c r="O390" s="21" t="s">
        <v>692</v>
      </c>
      <c r="P390" s="21" t="s">
        <v>692</v>
      </c>
      <c r="Q390" s="21" t="s">
        <v>692</v>
      </c>
      <c r="R390" s="21" t="s">
        <v>692</v>
      </c>
      <c r="S390" s="21" t="s">
        <v>692</v>
      </c>
      <c r="T390" s="21" t="s">
        <v>692</v>
      </c>
    </row>
    <row r="391" spans="2:20" x14ac:dyDescent="0.3">
      <c r="B391" s="3" t="s">
        <v>462</v>
      </c>
      <c r="C391" s="21">
        <v>5212.1775595238096</v>
      </c>
      <c r="D391" s="21">
        <v>5202.2979166666673</v>
      </c>
      <c r="E391" s="21">
        <v>6859.8478125000011</v>
      </c>
      <c r="F391" s="21">
        <v>8609.3333333333321</v>
      </c>
      <c r="G391" s="21">
        <v>11747.698452380953</v>
      </c>
      <c r="H391" s="43">
        <v>13999.730119047623</v>
      </c>
      <c r="I391" s="43">
        <v>17391.966190476192</v>
      </c>
      <c r="J391" s="43">
        <v>29455.86583333333</v>
      </c>
      <c r="K391" s="43">
        <v>76971.871250000011</v>
      </c>
      <c r="L391" s="21">
        <v>271899.00507246371</v>
      </c>
      <c r="M391" s="65">
        <v>448093.24190476199</v>
      </c>
      <c r="N391" s="123">
        <v>444558.065</v>
      </c>
      <c r="O391" s="21">
        <v>444865.32833333337</v>
      </c>
      <c r="P391" s="21">
        <v>444865.32833333337</v>
      </c>
      <c r="Q391" s="21">
        <v>444865.32833333337</v>
      </c>
      <c r="R391" s="21">
        <v>444865.32833333337</v>
      </c>
      <c r="S391" s="21">
        <v>445186.98166666669</v>
      </c>
      <c r="T391" s="21">
        <v>467446.33333333331</v>
      </c>
    </row>
    <row r="392" spans="2:20" x14ac:dyDescent="0.3">
      <c r="B392" s="27" t="s">
        <v>191</v>
      </c>
      <c r="C392" s="41">
        <f>+SUMPRODUCT(C393:C397,'III. Aportantes'!C393:C397)/'III. Aportantes'!C392</f>
        <v>8564.4599931693283</v>
      </c>
      <c r="D392" s="41">
        <f>+SUMPRODUCT(D393:D397,'III. Aportantes'!D393:D397)/'III. Aportantes'!D392</f>
        <v>11490.143146171975</v>
      </c>
      <c r="E392" s="41">
        <f>+SUMPRODUCT(E393:E397,'III. Aportantes'!E393:E397)/'III. Aportantes'!E392</f>
        <v>16246.064090673908</v>
      </c>
      <c r="F392" s="41">
        <f>+SUMPRODUCT(F393:F397,'III. Aportantes'!F393:F397)/'III. Aportantes'!F392</f>
        <v>21727.013110740696</v>
      </c>
      <c r="G392" s="41">
        <f>+SUMPRODUCT(G393:G397,'III. Aportantes'!G393:G397)/'III. Aportantes'!G392</f>
        <v>28756.134627247397</v>
      </c>
      <c r="H392" s="54">
        <f>+SUMPRODUCT(H393:H397,'III. Aportantes'!H393:H397)/'III. Aportantes'!H392</f>
        <v>34018.732290912849</v>
      </c>
      <c r="I392" s="54">
        <f>+SUMPRODUCT(I393:I397,'III. Aportantes'!I393:I397)/'III. Aportantes'!I392</f>
        <v>54447.683130141144</v>
      </c>
      <c r="J392" s="54">
        <f>+SUMPRODUCT(J393:J397,'III. Aportantes'!J393:J397)/'III. Aportantes'!J392</f>
        <v>96115.860744953156</v>
      </c>
      <c r="K392" s="54">
        <f>+SUMPRODUCT(K393:K397,'III. Aportantes'!K393:K397)/'III. Aportantes'!K392</f>
        <v>203068.65058341043</v>
      </c>
      <c r="L392" s="54">
        <f>+SUMPRODUCT(L393:L397,'III. Aportantes'!L393:L397)/'III. Aportantes'!L392</f>
        <v>513776.76440044009</v>
      </c>
      <c r="M392" s="54">
        <v>832889.56891518761</v>
      </c>
      <c r="N392" s="122">
        <v>695672.78791666671</v>
      </c>
      <c r="O392" s="110">
        <v>755092.56589041103</v>
      </c>
      <c r="P392" s="110">
        <v>805853.18402777775</v>
      </c>
      <c r="Q392" s="110">
        <v>831944.74263888889</v>
      </c>
      <c r="R392" s="110">
        <v>852900.75541666662</v>
      </c>
      <c r="S392" s="110">
        <v>906598.19493150676</v>
      </c>
      <c r="T392" s="110">
        <v>980175.89123287669</v>
      </c>
    </row>
    <row r="393" spans="2:20" x14ac:dyDescent="0.3">
      <c r="B393" s="3" t="s">
        <v>463</v>
      </c>
      <c r="C393" s="21">
        <v>7450.2586111111113</v>
      </c>
      <c r="D393" s="21">
        <v>9911.8644444444453</v>
      </c>
      <c r="E393" s="21">
        <v>16787.834074074075</v>
      </c>
      <c r="F393" s="21">
        <v>25084.516388888889</v>
      </c>
      <c r="G393" s="21">
        <v>35168.765185185192</v>
      </c>
      <c r="H393" s="43">
        <v>54307.053333333322</v>
      </c>
      <c r="I393" s="43">
        <v>79078.708518518513</v>
      </c>
      <c r="J393" s="43">
        <v>159141.32122685187</v>
      </c>
      <c r="K393" s="43">
        <v>329791.96537037037</v>
      </c>
      <c r="L393" s="21">
        <v>556798.34991666663</v>
      </c>
      <c r="M393" s="65">
        <v>691320.93614285719</v>
      </c>
      <c r="N393" s="123">
        <v>649360.28500000003</v>
      </c>
      <c r="O393" s="21">
        <v>684574.21899999992</v>
      </c>
      <c r="P393" s="21">
        <v>680335.03300000005</v>
      </c>
      <c r="Q393" s="21">
        <v>703358.94900000002</v>
      </c>
      <c r="R393" s="21">
        <v>694959.42700000003</v>
      </c>
      <c r="S393" s="21">
        <v>719164.451</v>
      </c>
      <c r="T393" s="21">
        <v>707494.18900000001</v>
      </c>
    </row>
    <row r="394" spans="2:20" x14ac:dyDescent="0.3">
      <c r="B394" s="3" t="s">
        <v>464</v>
      </c>
      <c r="C394" s="21">
        <v>10607.845180555556</v>
      </c>
      <c r="D394" s="21">
        <v>15190.943495726497</v>
      </c>
      <c r="E394" s="21">
        <v>19736.005550543025</v>
      </c>
      <c r="F394" s="21">
        <v>24999.437164502164</v>
      </c>
      <c r="G394" s="21">
        <v>30664.619195338</v>
      </c>
      <c r="H394" s="43">
        <v>28492.415531609196</v>
      </c>
      <c r="I394" s="43">
        <v>50077.503923440061</v>
      </c>
      <c r="J394" s="43">
        <v>85197.465206298337</v>
      </c>
      <c r="K394" s="43">
        <v>177632.318887111</v>
      </c>
      <c r="L394" s="21">
        <v>524873.93573643418</v>
      </c>
      <c r="M394" s="65">
        <v>929825.4802941177</v>
      </c>
      <c r="N394" s="123">
        <v>763665.11482758634</v>
      </c>
      <c r="O394" s="21">
        <v>827663.20799999998</v>
      </c>
      <c r="P394" s="21">
        <v>889162.5572413794</v>
      </c>
      <c r="Q394" s="21">
        <v>918761.94310344814</v>
      </c>
      <c r="R394" s="21">
        <v>964865.96793103439</v>
      </c>
      <c r="S394" s="21">
        <v>1049859.8179310344</v>
      </c>
      <c r="T394" s="21">
        <v>1098322.5900000001</v>
      </c>
    </row>
    <row r="395" spans="2:20" x14ac:dyDescent="0.3">
      <c r="B395" s="3" t="s">
        <v>465</v>
      </c>
      <c r="C395" s="21">
        <v>5691.6808333333329</v>
      </c>
      <c r="D395" s="21">
        <v>8919.0466666666671</v>
      </c>
      <c r="E395" s="21">
        <v>12457.139000000001</v>
      </c>
      <c r="F395" s="21">
        <v>18758.158958333337</v>
      </c>
      <c r="G395" s="21">
        <v>22963.282916666667</v>
      </c>
      <c r="H395" s="43">
        <v>28874.475166666671</v>
      </c>
      <c r="I395" s="43">
        <v>48401.330666666669</v>
      </c>
      <c r="J395" s="43">
        <v>90712.891083333336</v>
      </c>
      <c r="K395" s="43">
        <v>237301.23270833329</v>
      </c>
      <c r="L395" s="21">
        <v>686282.99888888886</v>
      </c>
      <c r="M395" s="43" t="s">
        <v>692</v>
      </c>
      <c r="N395" s="123" t="s">
        <v>692</v>
      </c>
      <c r="O395" s="21" t="s">
        <v>692</v>
      </c>
      <c r="P395" s="21" t="s">
        <v>692</v>
      </c>
      <c r="Q395" s="21" t="s">
        <v>692</v>
      </c>
      <c r="R395" s="21" t="s">
        <v>692</v>
      </c>
      <c r="S395" s="21" t="s">
        <v>692</v>
      </c>
      <c r="T395" s="21" t="s">
        <v>692</v>
      </c>
    </row>
    <row r="396" spans="2:20" x14ac:dyDescent="0.3">
      <c r="B396" s="3" t="s">
        <v>466</v>
      </c>
      <c r="C396" s="21">
        <v>7797.2366969696968</v>
      </c>
      <c r="D396" s="21">
        <v>9883.9854537037045</v>
      </c>
      <c r="E396" s="21">
        <v>12593.444833333329</v>
      </c>
      <c r="F396" s="21">
        <v>17504.903106060607</v>
      </c>
      <c r="G396" s="21">
        <v>25049.320106060604</v>
      </c>
      <c r="H396" s="43">
        <v>33286.451621212131</v>
      </c>
      <c r="I396" s="43">
        <v>54595.896337232007</v>
      </c>
      <c r="J396" s="43">
        <v>95875.475072039058</v>
      </c>
      <c r="K396" s="43">
        <v>230206.70849358977</v>
      </c>
      <c r="L396" s="21">
        <v>641067.91436363629</v>
      </c>
      <c r="M396" s="65">
        <v>1012665.5614285714</v>
      </c>
      <c r="N396" s="123">
        <v>876945.39857142861</v>
      </c>
      <c r="O396" s="21">
        <v>970733.10214285715</v>
      </c>
      <c r="P396" s="21">
        <v>1012059.46</v>
      </c>
      <c r="Q396" s="21">
        <v>1005422.4228571429</v>
      </c>
      <c r="R396" s="21">
        <v>1017554.5364285716</v>
      </c>
      <c r="S396" s="21">
        <v>1097054.6300000001</v>
      </c>
      <c r="T396" s="21">
        <v>1108889.3799999999</v>
      </c>
    </row>
    <row r="397" spans="2:20" x14ac:dyDescent="0.3">
      <c r="B397" s="3" t="s">
        <v>472</v>
      </c>
      <c r="C397" s="21">
        <v>8307.7196666666678</v>
      </c>
      <c r="D397" s="21">
        <v>10312.652991758243</v>
      </c>
      <c r="E397" s="21">
        <v>14294.779793123542</v>
      </c>
      <c r="F397" s="21">
        <v>17465.02503030303</v>
      </c>
      <c r="G397" s="21">
        <v>24991.430272727277</v>
      </c>
      <c r="H397" s="43">
        <v>35083.23581481482</v>
      </c>
      <c r="I397" s="43">
        <v>49730.149493589743</v>
      </c>
      <c r="J397" s="43">
        <v>82761.996927350425</v>
      </c>
      <c r="K397" s="43">
        <v>143048.24019444443</v>
      </c>
      <c r="L397" s="21">
        <v>331336.66611940297</v>
      </c>
      <c r="M397" s="65">
        <v>528810.76793388429</v>
      </c>
      <c r="N397" s="123">
        <v>407401.3811764706</v>
      </c>
      <c r="O397" s="21">
        <v>393489.61647058825</v>
      </c>
      <c r="P397" s="21">
        <v>472903.3147058824</v>
      </c>
      <c r="Q397" s="21">
        <v>547219.03823529417</v>
      </c>
      <c r="R397" s="21">
        <v>552963.27647058829</v>
      </c>
      <c r="S397" s="21">
        <v>553107.0555555555</v>
      </c>
      <c r="T397" s="21">
        <v>759587.40333333332</v>
      </c>
    </row>
    <row r="398" spans="2:20" x14ac:dyDescent="0.3">
      <c r="B398" s="27" t="s">
        <v>192</v>
      </c>
      <c r="C398" s="41">
        <f>+SUMPRODUCT(C399:C406,'III. Aportantes'!C399:C406)/'III. Aportantes'!C398</f>
        <v>7321.8145274711578</v>
      </c>
      <c r="D398" s="41">
        <f>+SUMPRODUCT(D399:D406,'III. Aportantes'!D399:D406)/'III. Aportantes'!D398</f>
        <v>9977.3325302070407</v>
      </c>
      <c r="E398" s="41">
        <f>+SUMPRODUCT(E399:E406,'III. Aportantes'!E399:E406)/'III. Aportantes'!E398</f>
        <v>13257.395152112642</v>
      </c>
      <c r="F398" s="41">
        <f>+SUMPRODUCT(F399:F406,'III. Aportantes'!F399:F406)/'III. Aportantes'!F398</f>
        <v>16605.46490746555</v>
      </c>
      <c r="G398" s="41">
        <f>+SUMPRODUCT(G399:G406,'III. Aportantes'!G399:G406)/'III. Aportantes'!G398</f>
        <v>21211.763811680565</v>
      </c>
      <c r="H398" s="54">
        <f>+SUMPRODUCT(H399:H406,'III. Aportantes'!H399:H406)/'III. Aportantes'!H398</f>
        <v>28006.885405784386</v>
      </c>
      <c r="I398" s="54">
        <f>+SUMPRODUCT(I399:I406,'III. Aportantes'!I399:I406)/'III. Aportantes'!I398</f>
        <v>45446.197369106158</v>
      </c>
      <c r="J398" s="54">
        <f>+SUMPRODUCT(J399:J406,'III. Aportantes'!J399:J406)/'III. Aportantes'!J398</f>
        <v>80967.273468803745</v>
      </c>
      <c r="K398" s="54">
        <f>+SUMPRODUCT(K399:K406,'III. Aportantes'!K399:K406)/'III. Aportantes'!K398</f>
        <v>184460.06444163815</v>
      </c>
      <c r="L398" s="54">
        <f>+SUMPRODUCT(L399:L406,'III. Aportantes'!L399:L406)/'III. Aportantes'!L398</f>
        <v>480246.79047548299</v>
      </c>
      <c r="M398" s="54">
        <f>+SUMPRODUCT(M399:M406,'III. Aportantes'!M399:M406)/'III. Aportantes'!M398</f>
        <v>787928.72341040475</v>
      </c>
      <c r="N398" s="122">
        <f>+SUMPRODUCT(N399:N406,'III. Aportantes'!N399:N406)/'III. Aportantes'!N398</f>
        <v>645659.61480769224</v>
      </c>
      <c r="O398" s="110">
        <f>+SUMPRODUCT(O399:O406,'III. Aportantes'!O399:O406)/'III. Aportantes'!O398</f>
        <v>795946.09921568632</v>
      </c>
      <c r="P398" s="110">
        <f>+SUMPRODUCT(P399:P406,'III. Aportantes'!P399:P406)/'III. Aportantes'!P398</f>
        <v>780507.44960000005</v>
      </c>
      <c r="Q398" s="110">
        <f>+SUMPRODUCT(Q399:Q406,'III. Aportantes'!Q399:Q406)/'III. Aportantes'!Q398</f>
        <v>782609.35755102034</v>
      </c>
      <c r="R398" s="110">
        <f>+SUMPRODUCT(R399:R406,'III. Aportantes'!R399:R406)/'III. Aportantes'!R398</f>
        <v>799491.87770833343</v>
      </c>
      <c r="S398" s="110">
        <f>+SUMPRODUCT(S399:S406,'III. Aportantes'!S399:S406)/'III. Aportantes'!S398</f>
        <v>841917.13479166664</v>
      </c>
      <c r="T398" s="110">
        <f>+SUMPRODUCT(T399:T406,'III. Aportantes'!T399:T406)/'III. Aportantes'!T398</f>
        <v>881144.24312500004</v>
      </c>
    </row>
    <row r="399" spans="2:20" x14ac:dyDescent="0.3">
      <c r="B399" s="3" t="s">
        <v>474</v>
      </c>
      <c r="C399" s="21">
        <v>7539.4253869047607</v>
      </c>
      <c r="D399" s="21">
        <v>9030.7438095238085</v>
      </c>
      <c r="E399" s="21">
        <v>12156.843293650791</v>
      </c>
      <c r="F399" s="21">
        <v>15983.384722222219</v>
      </c>
      <c r="G399" s="21">
        <v>26559.177261904759</v>
      </c>
      <c r="H399" s="43">
        <v>34828.004999999997</v>
      </c>
      <c r="I399" s="43">
        <v>62130.186309523815</v>
      </c>
      <c r="J399" s="43">
        <v>105702.56674603175</v>
      </c>
      <c r="K399" s="43">
        <v>286984.08070601849</v>
      </c>
      <c r="L399" s="21">
        <v>746520.17413333349</v>
      </c>
      <c r="M399" s="65">
        <v>1246778.3476190474</v>
      </c>
      <c r="N399" s="123">
        <v>1050797.8083333333</v>
      </c>
      <c r="O399" s="21">
        <v>1267368.395</v>
      </c>
      <c r="P399" s="21">
        <v>1224525.4649999999</v>
      </c>
      <c r="Q399" s="21">
        <v>1257898.0633333332</v>
      </c>
      <c r="R399" s="21">
        <v>1276651.8516666668</v>
      </c>
      <c r="S399" s="21">
        <v>1324619.3416666666</v>
      </c>
      <c r="T399" s="21">
        <v>1325587.5083333335</v>
      </c>
    </row>
    <row r="400" spans="2:20" x14ac:dyDescent="0.3">
      <c r="B400" s="3" t="s">
        <v>475</v>
      </c>
      <c r="C400" s="21">
        <v>8452.7587500000009</v>
      </c>
      <c r="D400" s="21">
        <v>11429.612281746033</v>
      </c>
      <c r="E400" s="21">
        <v>14874.556805555554</v>
      </c>
      <c r="F400" s="21">
        <v>16797.088333333333</v>
      </c>
      <c r="G400" s="21">
        <v>20784.903206349209</v>
      </c>
      <c r="H400" s="43">
        <v>25199.271250000002</v>
      </c>
      <c r="I400" s="43">
        <v>35412.761333333336</v>
      </c>
      <c r="J400" s="43">
        <v>62245.868000000009</v>
      </c>
      <c r="K400" s="43">
        <v>138212.42970833334</v>
      </c>
      <c r="L400" s="21">
        <v>462924.34234042553</v>
      </c>
      <c r="M400" s="65">
        <v>643694.1742857144</v>
      </c>
      <c r="N400" s="123">
        <v>560475.84</v>
      </c>
      <c r="O400" s="21">
        <v>676140.24250000005</v>
      </c>
      <c r="P400" s="21">
        <v>657221.49</v>
      </c>
      <c r="Q400" s="21">
        <v>613065.96499999997</v>
      </c>
      <c r="R400" s="21">
        <v>629779.5</v>
      </c>
      <c r="S400" s="21">
        <v>680147.39249999996</v>
      </c>
      <c r="T400" s="21">
        <v>689028.79</v>
      </c>
    </row>
    <row r="401" spans="2:20" x14ac:dyDescent="0.3">
      <c r="B401" s="3" t="s">
        <v>476</v>
      </c>
      <c r="C401" s="21">
        <v>10502.123749999999</v>
      </c>
      <c r="D401" s="21">
        <v>13259.545248015873</v>
      </c>
      <c r="E401" s="21">
        <v>18357.754627976188</v>
      </c>
      <c r="F401" s="21">
        <v>25588.058809523816</v>
      </c>
      <c r="G401" s="21">
        <v>15778.307643097642</v>
      </c>
      <c r="H401" s="43">
        <v>27778.817983198514</v>
      </c>
      <c r="I401" s="43">
        <v>45769.504182539677</v>
      </c>
      <c r="J401" s="43">
        <v>79493.876553932176</v>
      </c>
      <c r="K401" s="43">
        <v>201395.40961111113</v>
      </c>
      <c r="L401" s="21">
        <v>574133.58400000003</v>
      </c>
      <c r="M401" s="65">
        <v>916668.00766666664</v>
      </c>
      <c r="N401" s="123">
        <v>764607.84888888896</v>
      </c>
      <c r="O401" s="21">
        <v>919536.25444444455</v>
      </c>
      <c r="P401" s="21">
        <v>878710.5588888888</v>
      </c>
      <c r="Q401" s="21">
        <v>888728.84666666645</v>
      </c>
      <c r="R401" s="21">
        <v>933389.42625000002</v>
      </c>
      <c r="S401" s="21">
        <v>991500.08250000014</v>
      </c>
      <c r="T401" s="21">
        <v>1067089.1012500001</v>
      </c>
    </row>
    <row r="402" spans="2:20" x14ac:dyDescent="0.3">
      <c r="B402" s="3" t="s">
        <v>477</v>
      </c>
      <c r="C402" s="21">
        <v>3907.2060669515668</v>
      </c>
      <c r="D402" s="21">
        <v>5727.0823472222219</v>
      </c>
      <c r="E402" s="21">
        <v>8399.5078935185156</v>
      </c>
      <c r="F402" s="21">
        <v>11028.260092592593</v>
      </c>
      <c r="G402" s="21">
        <v>32534.091964285708</v>
      </c>
      <c r="H402" s="43">
        <v>40327.807619047613</v>
      </c>
      <c r="I402" s="43">
        <v>71996.368690476185</v>
      </c>
      <c r="J402" s="43">
        <v>118410.7651190476</v>
      </c>
      <c r="K402" s="43">
        <v>261091.36051587304</v>
      </c>
      <c r="L402" s="21">
        <v>684421.82257142849</v>
      </c>
      <c r="M402" s="65">
        <v>1022419.3977142858</v>
      </c>
      <c r="N402" s="123">
        <v>896872.74399999995</v>
      </c>
      <c r="O402" s="21">
        <v>988892.598</v>
      </c>
      <c r="P402" s="21">
        <v>994699.04399999988</v>
      </c>
      <c r="Q402" s="21">
        <v>1033204.738</v>
      </c>
      <c r="R402" s="21">
        <v>1033204.738</v>
      </c>
      <c r="S402" s="21">
        <v>1071074.9919999999</v>
      </c>
      <c r="T402" s="21">
        <v>1138986.9300000002</v>
      </c>
    </row>
    <row r="403" spans="2:20" x14ac:dyDescent="0.3">
      <c r="B403" s="3" t="s">
        <v>478</v>
      </c>
      <c r="C403" s="21">
        <v>6244.5746388888901</v>
      </c>
      <c r="D403" s="21">
        <v>7640.1173055555555</v>
      </c>
      <c r="E403" s="21">
        <v>9736.0935416666671</v>
      </c>
      <c r="F403" s="21">
        <v>11996.491547619049</v>
      </c>
      <c r="G403" s="21">
        <v>14292.289642857146</v>
      </c>
      <c r="H403" s="43">
        <v>21307.976726190474</v>
      </c>
      <c r="I403" s="43">
        <v>40693.21163888889</v>
      </c>
      <c r="J403" s="43">
        <v>80275.888999999996</v>
      </c>
      <c r="K403" s="43">
        <v>143642.20802777776</v>
      </c>
      <c r="L403" s="21">
        <v>390374.53320512827</v>
      </c>
      <c r="M403" s="65">
        <v>612946.98232558148</v>
      </c>
      <c r="N403" s="123">
        <v>610499.18000000005</v>
      </c>
      <c r="O403" s="21">
        <v>642567.13500000001</v>
      </c>
      <c r="P403" s="21">
        <v>562642.95142857137</v>
      </c>
      <c r="Q403" s="21">
        <v>585747.35333333339</v>
      </c>
      <c r="R403" s="21">
        <v>593911.76333333342</v>
      </c>
      <c r="S403" s="21">
        <v>655111.95166666666</v>
      </c>
      <c r="T403" s="21">
        <v>648532.54666666675</v>
      </c>
    </row>
    <row r="404" spans="2:20" x14ac:dyDescent="0.3">
      <c r="B404" s="3" t="s">
        <v>480</v>
      </c>
      <c r="C404" s="21">
        <v>8189.4215046296295</v>
      </c>
      <c r="D404" s="21">
        <v>11091.785416666666</v>
      </c>
      <c r="E404" s="21">
        <v>15024.752708333335</v>
      </c>
      <c r="F404" s="21">
        <v>20589.792946428573</v>
      </c>
      <c r="G404" s="21">
        <v>27761.914484126988</v>
      </c>
      <c r="H404" s="43">
        <v>33546.366666666676</v>
      </c>
      <c r="I404" s="43">
        <v>47479.145277777781</v>
      </c>
      <c r="J404" s="43">
        <v>74689.342777777783</v>
      </c>
      <c r="K404" s="43">
        <v>151592.88458333336</v>
      </c>
      <c r="L404" s="21">
        <v>388311.89263888891</v>
      </c>
      <c r="M404" s="65">
        <v>710316.89833333332</v>
      </c>
      <c r="N404" s="123">
        <v>541726.86</v>
      </c>
      <c r="O404" s="21">
        <v>718866.21</v>
      </c>
      <c r="P404" s="21">
        <v>718866.21</v>
      </c>
      <c r="Q404" s="21">
        <v>718866.21</v>
      </c>
      <c r="R404" s="21">
        <v>718866.21</v>
      </c>
      <c r="S404" s="21">
        <v>718865.71</v>
      </c>
      <c r="T404" s="21">
        <v>836160.87833333341</v>
      </c>
    </row>
    <row r="405" spans="2:20" x14ac:dyDescent="0.3">
      <c r="B405" s="3" t="s">
        <v>481</v>
      </c>
      <c r="C405" s="21">
        <v>5576.1933630952381</v>
      </c>
      <c r="D405" s="21">
        <v>7494.216815476193</v>
      </c>
      <c r="E405" s="21">
        <v>9341.9406249999993</v>
      </c>
      <c r="F405" s="21">
        <v>10308.745222222222</v>
      </c>
      <c r="G405" s="21">
        <v>10943.444659090908</v>
      </c>
      <c r="H405" s="43">
        <v>12820.849444444444</v>
      </c>
      <c r="I405" s="43">
        <v>17209.296565170942</v>
      </c>
      <c r="J405" s="43">
        <v>33761.86111447811</v>
      </c>
      <c r="K405" s="43">
        <v>87241.977625</v>
      </c>
      <c r="L405" s="21">
        <v>197784.57911504418</v>
      </c>
      <c r="M405" s="65">
        <v>190965.4725</v>
      </c>
      <c r="N405" s="123">
        <v>183503.32</v>
      </c>
      <c r="O405" s="21">
        <v>183503.32</v>
      </c>
      <c r="P405" s="21">
        <v>183893.57000000004</v>
      </c>
      <c r="Q405" s="21">
        <v>184432.89125000002</v>
      </c>
      <c r="R405" s="21">
        <v>200475.06875000001</v>
      </c>
      <c r="S405" s="21">
        <v>200475.06875000001</v>
      </c>
      <c r="T405" s="21">
        <v>200475.06875000001</v>
      </c>
    </row>
    <row r="406" spans="2:20" x14ac:dyDescent="0.3">
      <c r="B406" s="3" t="s">
        <v>482</v>
      </c>
      <c r="C406" s="21">
        <v>8629.4032314814813</v>
      </c>
      <c r="D406" s="21">
        <v>12001.530518518519</v>
      </c>
      <c r="E406" s="21">
        <v>16788.448439814812</v>
      </c>
      <c r="F406" s="21">
        <v>22512.010092592594</v>
      </c>
      <c r="G406" s="21">
        <v>29231.485092592597</v>
      </c>
      <c r="H406" s="43">
        <v>38897.852886904759</v>
      </c>
      <c r="I406" s="43">
        <v>61052.090595238107</v>
      </c>
      <c r="J406" s="43">
        <v>106530.95519179896</v>
      </c>
      <c r="K406" s="43">
        <v>210973.9627396978</v>
      </c>
      <c r="L406" s="21">
        <v>503215.42</v>
      </c>
      <c r="M406" s="65">
        <v>1114158.87525</v>
      </c>
      <c r="N406" s="123">
        <v>660049.07500000007</v>
      </c>
      <c r="O406" s="21">
        <v>1061080.5442857144</v>
      </c>
      <c r="P406" s="21">
        <v>1288919.3999999999</v>
      </c>
      <c r="Q406" s="21">
        <v>1176095.692</v>
      </c>
      <c r="R406" s="21">
        <v>1216594.706</v>
      </c>
      <c r="S406" s="21">
        <v>1321734.942</v>
      </c>
      <c r="T406" s="21">
        <v>1368334.9799999997</v>
      </c>
    </row>
    <row r="407" spans="2:20" x14ac:dyDescent="0.3">
      <c r="B407" s="27" t="s">
        <v>193</v>
      </c>
      <c r="C407" s="41">
        <v>5724.1057907216345</v>
      </c>
      <c r="D407" s="41">
        <f>+SUMPRODUCT(D408:D424,'III. Aportantes'!D408:D424)/'III. Aportantes'!D407</f>
        <v>7597.0801778599443</v>
      </c>
      <c r="E407" s="41">
        <f>+SUMPRODUCT(E408:E424,'III. Aportantes'!E408:E424)/'III. Aportantes'!E407</f>
        <v>9799.8195510414316</v>
      </c>
      <c r="F407" s="41">
        <f>+SUMPRODUCT(F408:F424,'III. Aportantes'!F408:F424)/'III. Aportantes'!F407</f>
        <v>12631.083808965883</v>
      </c>
      <c r="G407" s="41">
        <f>+SUMPRODUCT(G408:G424,'III. Aportantes'!G408:G424)/'III. Aportantes'!G407</f>
        <v>16895.952023197195</v>
      </c>
      <c r="H407" s="54">
        <f>+SUMPRODUCT(H408:H424,'III. Aportantes'!H408:H424)/'III. Aportantes'!H407</f>
        <v>24339.19199917217</v>
      </c>
      <c r="I407" s="54">
        <f>+SUMPRODUCT(I408:I424,'III. Aportantes'!I408:I424)/'III. Aportantes'!I407</f>
        <v>35301.773169260727</v>
      </c>
      <c r="J407" s="54">
        <f>+SUMPRODUCT(J408:J424,'III. Aportantes'!J408:J424)/'III. Aportantes'!J407</f>
        <v>56377.211136400183</v>
      </c>
      <c r="K407" s="54">
        <f>+SUMPRODUCT(K408:K424,'III. Aportantes'!K408:K424)/'III. Aportantes'!K407</f>
        <v>126024.90947364683</v>
      </c>
      <c r="L407" s="54">
        <f>+SUMPRODUCT(L408:L424,'III. Aportantes'!L408:L424)/'III. Aportantes'!L407</f>
        <v>432146.4332400721</v>
      </c>
      <c r="M407" s="54">
        <f>+SUMPRODUCT(M408:M424,'III. Aportantes'!M408:M424)/'III. Aportantes'!M407</f>
        <v>702172.67858678964</v>
      </c>
      <c r="N407" s="122">
        <f>+SUMPRODUCT(N408:N424,'III. Aportantes'!N408:N424)/'III. Aportantes'!N407</f>
        <v>592498.06247311831</v>
      </c>
      <c r="O407" s="110">
        <f>+SUMPRODUCT(O408:O424,'III. Aportantes'!O408:O424)/'III. Aportantes'!O407</f>
        <v>681519.36763440853</v>
      </c>
      <c r="P407" s="110">
        <f>+SUMPRODUCT(P408:P424,'III. Aportantes'!P408:P424)/'III. Aportantes'!P407</f>
        <v>715832.73510869569</v>
      </c>
      <c r="Q407" s="110">
        <f>+SUMPRODUCT(Q408:Q424,'III. Aportantes'!Q408:Q424)/'III. Aportantes'!Q407</f>
        <v>675068.84593406587</v>
      </c>
      <c r="R407" s="110">
        <f>+SUMPRODUCT(R408:R424,'III. Aportantes'!R408:R424)/'III. Aportantes'!R407</f>
        <v>672014.77673684212</v>
      </c>
      <c r="S407" s="110">
        <f>+SUMPRODUCT(S408:S424,'III. Aportantes'!S408:S424)/'III. Aportantes'!S407</f>
        <v>768402.62053191487</v>
      </c>
      <c r="T407" s="110">
        <f>+SUMPRODUCT(T408:T424,'III. Aportantes'!T408:T424)/'III. Aportantes'!T407</f>
        <v>809372.75301075238</v>
      </c>
    </row>
    <row r="408" spans="2:20" x14ac:dyDescent="0.3">
      <c r="B408" s="3" t="s">
        <v>483</v>
      </c>
      <c r="C408" s="21" t="s">
        <v>692</v>
      </c>
      <c r="D408" s="21">
        <v>5415.552083333333</v>
      </c>
      <c r="E408" s="21">
        <v>4894.927083333333</v>
      </c>
      <c r="F408" s="21">
        <v>6388.9708333333338</v>
      </c>
      <c r="G408" s="21">
        <v>7269.4375</v>
      </c>
      <c r="H408" s="43">
        <v>7269.4375</v>
      </c>
      <c r="I408" s="43">
        <v>16995.397916666665</v>
      </c>
      <c r="J408" s="43">
        <v>29594.842666666675</v>
      </c>
      <c r="K408" s="43">
        <v>51912.448757936509</v>
      </c>
      <c r="L408" s="21">
        <v>293012.36814814812</v>
      </c>
      <c r="M408" s="65">
        <v>536639.86695652176</v>
      </c>
      <c r="N408" s="123">
        <v>352722.03249999997</v>
      </c>
      <c r="O408" s="21">
        <v>531139.67750000011</v>
      </c>
      <c r="P408" s="21">
        <v>586662.51666666672</v>
      </c>
      <c r="Q408" s="21">
        <v>542538.55333333334</v>
      </c>
      <c r="R408" s="21">
        <v>563496.94333333336</v>
      </c>
      <c r="S408" s="21">
        <v>621683.59666666668</v>
      </c>
      <c r="T408" s="21">
        <v>621375.09</v>
      </c>
    </row>
    <row r="409" spans="2:20" x14ac:dyDescent="0.3">
      <c r="B409" s="3" t="s">
        <v>484</v>
      </c>
      <c r="C409" s="21">
        <v>9678.3379999999979</v>
      </c>
      <c r="D409" s="21">
        <v>12641.652166666667</v>
      </c>
      <c r="E409" s="21">
        <v>15240.261166666669</v>
      </c>
      <c r="F409" s="21">
        <v>19431.333166666667</v>
      </c>
      <c r="G409" s="21">
        <v>27784.890666666663</v>
      </c>
      <c r="H409" s="43">
        <v>41495.402333333324</v>
      </c>
      <c r="I409" s="43">
        <v>67261.630833333344</v>
      </c>
      <c r="J409" s="43">
        <v>114546.90733333332</v>
      </c>
      <c r="K409" s="43">
        <v>228408.0658333333</v>
      </c>
      <c r="L409" s="21">
        <v>829185.78708333336</v>
      </c>
      <c r="M409" s="65">
        <v>1410716.7885714285</v>
      </c>
      <c r="N409" s="123">
        <v>1055479.6949999998</v>
      </c>
      <c r="O409" s="21">
        <v>1187870.4449999998</v>
      </c>
      <c r="P409" s="21">
        <v>1506216.67</v>
      </c>
      <c r="Q409" s="21">
        <v>1446769.6700000002</v>
      </c>
      <c r="R409" s="21">
        <v>1443795.9200000002</v>
      </c>
      <c r="S409" s="21">
        <v>1498340.4200000002</v>
      </c>
      <c r="T409" s="21">
        <v>1736544.7</v>
      </c>
    </row>
    <row r="410" spans="2:20" x14ac:dyDescent="0.3">
      <c r="B410" s="3" t="s">
        <v>485</v>
      </c>
      <c r="C410" s="21">
        <v>4546.0960974945529</v>
      </c>
      <c r="D410" s="21">
        <v>5669.5079833017999</v>
      </c>
      <c r="E410" s="21">
        <v>6837.4452294504372</v>
      </c>
      <c r="F410" s="21">
        <v>10178.059282163742</v>
      </c>
      <c r="G410" s="21">
        <v>14479.641262969051</v>
      </c>
      <c r="H410" s="43">
        <v>20379.290220207677</v>
      </c>
      <c r="I410" s="43">
        <v>35623.295757575761</v>
      </c>
      <c r="J410" s="43">
        <v>61381.112840909082</v>
      </c>
      <c r="K410" s="43">
        <v>157798.61345454547</v>
      </c>
      <c r="L410" s="21">
        <v>453673.38859504135</v>
      </c>
      <c r="M410" s="65">
        <v>973385.2543055556</v>
      </c>
      <c r="N410" s="123">
        <v>859052.74900000007</v>
      </c>
      <c r="O410" s="21">
        <v>1071441.1340000001</v>
      </c>
      <c r="P410" s="21">
        <v>1041593.998</v>
      </c>
      <c r="Q410" s="21">
        <v>748415.99555555556</v>
      </c>
      <c r="R410" s="21">
        <v>971091.20181818178</v>
      </c>
      <c r="S410" s="21">
        <v>1043135.5290909091</v>
      </c>
      <c r="T410" s="21">
        <v>1042783.7727272729</v>
      </c>
    </row>
    <row r="411" spans="2:20" x14ac:dyDescent="0.3">
      <c r="B411" s="3" t="s">
        <v>486</v>
      </c>
      <c r="C411" s="21">
        <v>4458.8786666666665</v>
      </c>
      <c r="D411" s="21">
        <v>7449.0860416666665</v>
      </c>
      <c r="E411" s="21">
        <v>10200.312444444444</v>
      </c>
      <c r="F411" s="21">
        <v>10999.271301587301</v>
      </c>
      <c r="G411" s="21">
        <v>13012.213690476192</v>
      </c>
      <c r="H411" s="43">
        <v>16995.733452380951</v>
      </c>
      <c r="I411" s="43">
        <v>20804.9375</v>
      </c>
      <c r="J411" s="43">
        <v>33156.06758333333</v>
      </c>
      <c r="K411" s="43">
        <v>81293.722351851859</v>
      </c>
      <c r="L411" s="21">
        <v>482689.60749999993</v>
      </c>
      <c r="M411" s="65">
        <v>688734.59523809527</v>
      </c>
      <c r="N411" s="123">
        <v>620357.66666666663</v>
      </c>
      <c r="O411" s="21">
        <v>622922.69333333336</v>
      </c>
      <c r="P411" s="21">
        <v>652202.73</v>
      </c>
      <c r="Q411" s="21">
        <v>681210.06333333335</v>
      </c>
      <c r="R411" s="21">
        <v>749876.24333333329</v>
      </c>
      <c r="S411" s="21">
        <v>749876.24333333329</v>
      </c>
      <c r="T411" s="21">
        <v>744696.52666666673</v>
      </c>
    </row>
    <row r="412" spans="2:20" x14ac:dyDescent="0.3">
      <c r="B412" s="3" t="s">
        <v>487</v>
      </c>
      <c r="C412" s="21">
        <v>5455.5763888888887</v>
      </c>
      <c r="D412" s="21">
        <v>7556.0277777777765</v>
      </c>
      <c r="E412" s="21">
        <v>9889.5555555555566</v>
      </c>
      <c r="F412" s="21">
        <v>13498.777777777779</v>
      </c>
      <c r="G412" s="21">
        <v>18453.395833333332</v>
      </c>
      <c r="H412" s="43">
        <v>28426.847222222223</v>
      </c>
      <c r="I412" s="43">
        <v>40402.67060019842</v>
      </c>
      <c r="J412" s="43">
        <v>67937.623809523808</v>
      </c>
      <c r="K412" s="43">
        <v>208087.57622222221</v>
      </c>
      <c r="L412" s="21">
        <v>819687.54150000005</v>
      </c>
      <c r="M412" s="65">
        <v>1251893.7222857142</v>
      </c>
      <c r="N412" s="123">
        <v>1106019.51</v>
      </c>
      <c r="O412" s="21">
        <v>1249100.6000000001</v>
      </c>
      <c r="P412" s="21">
        <v>1259358.058</v>
      </c>
      <c r="Q412" s="21">
        <v>1214424.128</v>
      </c>
      <c r="R412" s="21">
        <v>1214211.9480000001</v>
      </c>
      <c r="S412" s="21">
        <v>1352173.2</v>
      </c>
      <c r="T412" s="21">
        <v>1367968.612</v>
      </c>
    </row>
    <row r="413" spans="2:20" x14ac:dyDescent="0.3">
      <c r="B413" s="3" t="s">
        <v>488</v>
      </c>
      <c r="C413" s="21">
        <v>3843.4523809523812</v>
      </c>
      <c r="D413" s="21">
        <v>5467.5099206349196</v>
      </c>
      <c r="E413" s="21">
        <v>7496.3179413179423</v>
      </c>
      <c r="F413" s="21">
        <v>8808.3321334221346</v>
      </c>
      <c r="G413" s="21">
        <v>14630.798060897439</v>
      </c>
      <c r="H413" s="43">
        <v>34283.713875000001</v>
      </c>
      <c r="I413" s="43">
        <v>32060.27629487179</v>
      </c>
      <c r="J413" s="43">
        <v>47985.487884615381</v>
      </c>
      <c r="K413" s="43">
        <v>133261.37706018516</v>
      </c>
      <c r="L413" s="21">
        <v>346083.49769999995</v>
      </c>
      <c r="M413" s="65">
        <v>498294.53061538457</v>
      </c>
      <c r="N413" s="123">
        <v>515864.00444444444</v>
      </c>
      <c r="O413" s="21">
        <v>527302.02111111116</v>
      </c>
      <c r="P413" s="21">
        <v>543260.98888888885</v>
      </c>
      <c r="Q413" s="21">
        <v>561417.1944444445</v>
      </c>
      <c r="R413" s="21">
        <v>231077.10090909092</v>
      </c>
      <c r="S413" s="21">
        <v>561417.1944444445</v>
      </c>
      <c r="T413" s="21">
        <v>607104.86111111112</v>
      </c>
    </row>
    <row r="414" spans="2:20" x14ac:dyDescent="0.3">
      <c r="B414" s="3" t="s">
        <v>675</v>
      </c>
      <c r="C414" s="21">
        <v>7233.8314999999975</v>
      </c>
      <c r="D414" s="21">
        <v>9820.6321666666681</v>
      </c>
      <c r="E414" s="21">
        <v>12835.415222222224</v>
      </c>
      <c r="F414" s="21">
        <v>16808.114055555554</v>
      </c>
      <c r="G414" s="21">
        <v>22498.807444444446</v>
      </c>
      <c r="H414" s="43">
        <v>32761.060166666663</v>
      </c>
      <c r="I414" s="43">
        <v>47412.902555555564</v>
      </c>
      <c r="J414" s="43">
        <v>80343.277000000002</v>
      </c>
      <c r="K414" s="43">
        <v>157485.71900000001</v>
      </c>
      <c r="L414" s="21">
        <v>488915.06650000002</v>
      </c>
      <c r="M414" s="65">
        <v>704438.56142857159</v>
      </c>
      <c r="N414" s="123">
        <v>526470.63</v>
      </c>
      <c r="O414" s="21">
        <v>738109.52</v>
      </c>
      <c r="P414" s="21">
        <v>702748.87</v>
      </c>
      <c r="Q414" s="21">
        <v>653108.74666666659</v>
      </c>
      <c r="R414" s="21">
        <v>726834.79666666663</v>
      </c>
      <c r="S414" s="21">
        <v>792535.47000000009</v>
      </c>
      <c r="T414" s="21">
        <v>791261.89666666673</v>
      </c>
    </row>
    <row r="415" spans="2:20" x14ac:dyDescent="0.3">
      <c r="B415" s="3" t="s">
        <v>489</v>
      </c>
      <c r="C415" s="21">
        <v>7250.1875</v>
      </c>
      <c r="D415" s="21">
        <v>8780.5990277777764</v>
      </c>
      <c r="E415" s="21">
        <v>11007.067777777776</v>
      </c>
      <c r="F415" s="21">
        <v>14216.979027777777</v>
      </c>
      <c r="G415" s="21">
        <v>19798.918416666667</v>
      </c>
      <c r="H415" s="43">
        <v>28612.340138888885</v>
      </c>
      <c r="I415" s="43">
        <v>42029.603333333333</v>
      </c>
      <c r="J415" s="43">
        <v>62283.766250000015</v>
      </c>
      <c r="K415" s="43">
        <v>132037.9911111111</v>
      </c>
      <c r="L415" s="21">
        <v>569432.54193548381</v>
      </c>
      <c r="M415" s="65">
        <v>761222.29142857145</v>
      </c>
      <c r="N415" s="123">
        <v>675505.76600000006</v>
      </c>
      <c r="O415" s="21">
        <v>794220.39800000004</v>
      </c>
      <c r="P415" s="21">
        <v>771195.4360000001</v>
      </c>
      <c r="Q415" s="21">
        <v>738872.44</v>
      </c>
      <c r="R415" s="21">
        <v>754409.96799999999</v>
      </c>
      <c r="S415" s="21">
        <v>797289.08600000013</v>
      </c>
      <c r="T415" s="21">
        <v>797062.946</v>
      </c>
    </row>
    <row r="416" spans="2:20" x14ac:dyDescent="0.3">
      <c r="B416" s="3" t="s">
        <v>490</v>
      </c>
      <c r="C416" s="21">
        <v>5548.6416666666655</v>
      </c>
      <c r="D416" s="21">
        <v>6227.0835555555559</v>
      </c>
      <c r="E416" s="21">
        <v>9920.8938888888879</v>
      </c>
      <c r="F416" s="21">
        <v>12449.678777777777</v>
      </c>
      <c r="G416" s="21">
        <v>16452.583486111111</v>
      </c>
      <c r="H416" s="43">
        <v>26978.66705555555</v>
      </c>
      <c r="I416" s="43">
        <v>38904.874583333331</v>
      </c>
      <c r="J416" s="43">
        <v>69613.069166666668</v>
      </c>
      <c r="K416" s="43">
        <v>162274.6360416667</v>
      </c>
      <c r="L416" s="21">
        <v>458743.59125</v>
      </c>
      <c r="M416" s="65">
        <v>804671.07</v>
      </c>
      <c r="N416" s="123">
        <v>579352.87250000006</v>
      </c>
      <c r="O416" s="21">
        <v>771192.39000000013</v>
      </c>
      <c r="P416" s="21">
        <v>805084.79749999999</v>
      </c>
      <c r="Q416" s="21">
        <v>724754.40999999992</v>
      </c>
      <c r="R416" s="21">
        <v>711438.7925000001</v>
      </c>
      <c r="S416" s="21">
        <v>1235436.27</v>
      </c>
      <c r="T416" s="21">
        <v>805437.95749999979</v>
      </c>
    </row>
    <row r="417" spans="2:20" x14ac:dyDescent="0.3">
      <c r="B417" s="3" t="s">
        <v>491</v>
      </c>
      <c r="C417" s="21">
        <v>4737.9823611111124</v>
      </c>
      <c r="D417" s="21">
        <v>6923.7264166666655</v>
      </c>
      <c r="E417" s="21">
        <v>9984.9802083333325</v>
      </c>
      <c r="F417" s="21">
        <v>13633.718333333332</v>
      </c>
      <c r="G417" s="21">
        <v>18405.611458333329</v>
      </c>
      <c r="H417" s="43">
        <v>25388.962458333335</v>
      </c>
      <c r="I417" s="43">
        <v>31860.595333333327</v>
      </c>
      <c r="J417" s="43">
        <v>41949.04305555555</v>
      </c>
      <c r="K417" s="43">
        <v>77176.158055555556</v>
      </c>
      <c r="L417" s="21">
        <v>275274.83408450702</v>
      </c>
      <c r="M417" s="65">
        <v>531852.4594285714</v>
      </c>
      <c r="N417" s="123">
        <v>434034.36199999991</v>
      </c>
      <c r="O417" s="21">
        <v>523528.29200000002</v>
      </c>
      <c r="P417" s="21">
        <v>470212.73499999999</v>
      </c>
      <c r="Q417" s="21">
        <v>493158.56400000007</v>
      </c>
      <c r="R417" s="21">
        <v>509059.99399999995</v>
      </c>
      <c r="S417" s="21">
        <v>559567.24199999997</v>
      </c>
      <c r="T417" s="21">
        <v>799204.35</v>
      </c>
    </row>
    <row r="418" spans="2:20" x14ac:dyDescent="0.3">
      <c r="B418" s="3" t="s">
        <v>492</v>
      </c>
      <c r="C418" s="21">
        <v>7290.9585714285713</v>
      </c>
      <c r="D418" s="21">
        <v>10108.395952380952</v>
      </c>
      <c r="E418" s="21">
        <v>12603.088020833333</v>
      </c>
      <c r="F418" s="21">
        <v>16344.647142857139</v>
      </c>
      <c r="G418" s="21">
        <v>20782.702318121697</v>
      </c>
      <c r="H418" s="43">
        <v>25672.743303571431</v>
      </c>
      <c r="I418" s="43">
        <v>34923.82708333333</v>
      </c>
      <c r="J418" s="43">
        <v>57607.148789682535</v>
      </c>
      <c r="K418" s="43">
        <v>99839.482063492076</v>
      </c>
      <c r="L418" s="21">
        <v>301910.0341025641</v>
      </c>
      <c r="M418" s="65">
        <v>441179.99183673464</v>
      </c>
      <c r="N418" s="123">
        <v>388121.99999999994</v>
      </c>
      <c r="O418" s="21">
        <v>422432.07142857142</v>
      </c>
      <c r="P418" s="21">
        <v>441885.38571428572</v>
      </c>
      <c r="Q418" s="21">
        <v>413435.10000000003</v>
      </c>
      <c r="R418" s="21">
        <v>449522.03428571427</v>
      </c>
      <c r="S418" s="21">
        <v>478956.89</v>
      </c>
      <c r="T418" s="21">
        <v>493906.46142857143</v>
      </c>
    </row>
    <row r="419" spans="2:20" x14ac:dyDescent="0.3">
      <c r="B419" s="3" t="s">
        <v>493</v>
      </c>
      <c r="C419" s="21">
        <v>8291.323166666667</v>
      </c>
      <c r="D419" s="21">
        <v>10910.204</v>
      </c>
      <c r="E419" s="21">
        <v>14547.157888888885</v>
      </c>
      <c r="F419" s="21">
        <v>17048.636309523808</v>
      </c>
      <c r="G419" s="21">
        <v>19272.820000000003</v>
      </c>
      <c r="H419" s="43">
        <v>23607.073217592595</v>
      </c>
      <c r="I419" s="43">
        <v>33846.074722222227</v>
      </c>
      <c r="J419" s="43">
        <v>55095.885347222218</v>
      </c>
      <c r="K419" s="43">
        <v>108661.44166666667</v>
      </c>
      <c r="L419" s="21">
        <v>296685.09745283017</v>
      </c>
      <c r="M419" s="65">
        <v>447669.05970149254</v>
      </c>
      <c r="N419" s="123">
        <v>377145.05</v>
      </c>
      <c r="O419" s="21">
        <v>385848.05</v>
      </c>
      <c r="P419" s="21">
        <v>470993.77777777775</v>
      </c>
      <c r="Q419" s="21">
        <v>480662.88888888888</v>
      </c>
      <c r="R419" s="21">
        <v>480662.88888888888</v>
      </c>
      <c r="S419" s="21">
        <v>466396.6</v>
      </c>
      <c r="T419" s="21">
        <v>480905.4</v>
      </c>
    </row>
    <row r="420" spans="2:20" x14ac:dyDescent="0.3">
      <c r="B420" s="3" t="s">
        <v>494</v>
      </c>
      <c r="C420" s="21">
        <v>6265.708333333333</v>
      </c>
      <c r="D420" s="21">
        <v>9034.1072916666653</v>
      </c>
      <c r="E420" s="21">
        <v>9514.1101851851854</v>
      </c>
      <c r="F420" s="21">
        <v>11430.633680555557</v>
      </c>
      <c r="G420" s="21">
        <v>15559.156785714285</v>
      </c>
      <c r="H420" s="43">
        <v>17821.086785714288</v>
      </c>
      <c r="I420" s="43">
        <v>25991.560238095237</v>
      </c>
      <c r="J420" s="43">
        <v>38310.564285714274</v>
      </c>
      <c r="K420" s="43">
        <v>76550.797619047618</v>
      </c>
      <c r="L420" s="21">
        <v>284898.58925000002</v>
      </c>
      <c r="M420" s="65">
        <v>442995.04891304346</v>
      </c>
      <c r="N420" s="123">
        <v>361985.5</v>
      </c>
      <c r="O420" s="21">
        <v>447333.04166666669</v>
      </c>
      <c r="P420" s="21">
        <v>451799.20833333331</v>
      </c>
      <c r="Q420" s="21">
        <v>402416.8928571429</v>
      </c>
      <c r="R420" s="21">
        <v>401198.6071428571</v>
      </c>
      <c r="S420" s="21">
        <v>427275.46428571432</v>
      </c>
      <c r="T420" s="21">
        <v>599261.28571428568</v>
      </c>
    </row>
    <row r="421" spans="2:20" x14ac:dyDescent="0.3">
      <c r="B421" s="3" t="s">
        <v>495</v>
      </c>
      <c r="C421" s="21">
        <v>6906.2941666666666</v>
      </c>
      <c r="D421" s="21">
        <v>9193.6521250000005</v>
      </c>
      <c r="E421" s="21">
        <v>14083.758666666667</v>
      </c>
      <c r="F421" s="21">
        <v>18970.893749999996</v>
      </c>
      <c r="G421" s="21">
        <v>24376.595499999999</v>
      </c>
      <c r="H421" s="43">
        <v>30984.866833333333</v>
      </c>
      <c r="I421" s="43">
        <v>46289.668541666666</v>
      </c>
      <c r="J421" s="43">
        <v>70766.461458333317</v>
      </c>
      <c r="K421" s="43">
        <v>159634.49006944444</v>
      </c>
      <c r="L421" s="21">
        <v>497676.82631578943</v>
      </c>
      <c r="M421" s="65">
        <v>690473.5642857143</v>
      </c>
      <c r="N421" s="123">
        <v>593663.25</v>
      </c>
      <c r="O421" s="21">
        <v>701091.2</v>
      </c>
      <c r="P421" s="21">
        <v>708450.95</v>
      </c>
      <c r="Q421" s="21">
        <v>659873.44999999995</v>
      </c>
      <c r="R421" s="21">
        <v>672304.2</v>
      </c>
      <c r="S421" s="21">
        <v>722537.95</v>
      </c>
      <c r="T421" s="21">
        <v>775393.95000000007</v>
      </c>
    </row>
    <row r="422" spans="2:20" x14ac:dyDescent="0.3">
      <c r="B422" s="3" t="s">
        <v>496</v>
      </c>
      <c r="C422" s="21">
        <v>3169.1666666666665</v>
      </c>
      <c r="D422" s="21">
        <v>4745.833333333333</v>
      </c>
      <c r="E422" s="21">
        <v>6663.333333333333</v>
      </c>
      <c r="F422" s="21">
        <v>9066.6666666666661</v>
      </c>
      <c r="G422" s="21">
        <v>10369.333333333334</v>
      </c>
      <c r="H422" s="43">
        <v>14114.5</v>
      </c>
      <c r="I422" s="43">
        <v>20568.583333333332</v>
      </c>
      <c r="J422" s="43">
        <v>34130.5</v>
      </c>
      <c r="K422" s="43">
        <v>67070.070333333337</v>
      </c>
      <c r="L422" s="21">
        <v>343260.25599999994</v>
      </c>
      <c r="M422" s="65">
        <v>439328.84619047615</v>
      </c>
      <c r="N422" s="123">
        <v>361362.20333333331</v>
      </c>
      <c r="O422" s="21">
        <v>361362.20333333331</v>
      </c>
      <c r="P422" s="21">
        <v>470515.50333333336</v>
      </c>
      <c r="Q422" s="21">
        <v>470515.50333333336</v>
      </c>
      <c r="R422" s="21">
        <v>470515.50333333336</v>
      </c>
      <c r="S422" s="21">
        <v>470515.50333333336</v>
      </c>
      <c r="T422" s="21">
        <v>470515.50333333336</v>
      </c>
    </row>
    <row r="423" spans="2:20" x14ac:dyDescent="0.3">
      <c r="B423" s="3" t="s">
        <v>497</v>
      </c>
      <c r="C423" s="21">
        <v>4899.034583333334</v>
      </c>
      <c r="D423" s="21">
        <v>6520.9268750000001</v>
      </c>
      <c r="E423" s="21">
        <v>9182.3477083333346</v>
      </c>
      <c r="F423" s="21">
        <v>12565.407291666665</v>
      </c>
      <c r="G423" s="21">
        <v>18798.488125</v>
      </c>
      <c r="H423" s="43">
        <v>27785.018749999992</v>
      </c>
      <c r="I423" s="43">
        <v>46509.777499999997</v>
      </c>
      <c r="J423" s="43">
        <v>79222.01708333334</v>
      </c>
      <c r="K423" s="43">
        <v>173525.18875</v>
      </c>
      <c r="L423" s="21">
        <v>554778.39595238096</v>
      </c>
      <c r="M423" s="65">
        <v>795235.07000000007</v>
      </c>
      <c r="N423" s="123">
        <v>641181.52</v>
      </c>
      <c r="O423" s="21">
        <v>781180.17999999993</v>
      </c>
      <c r="P423" s="21">
        <v>812221.47249999992</v>
      </c>
      <c r="Q423" s="21">
        <v>799641.20499999996</v>
      </c>
      <c r="R423" s="21">
        <v>811351.20499999996</v>
      </c>
      <c r="S423" s="21">
        <v>853231.48</v>
      </c>
      <c r="T423" s="21">
        <v>867838.42749999999</v>
      </c>
    </row>
    <row r="424" spans="2:20" x14ac:dyDescent="0.3">
      <c r="B424" s="3" t="s">
        <v>498</v>
      </c>
      <c r="C424" s="21">
        <v>5174.9121825396824</v>
      </c>
      <c r="D424" s="21">
        <v>6844.9789880952376</v>
      </c>
      <c r="E424" s="21">
        <v>10445.024900793653</v>
      </c>
      <c r="F424" s="21">
        <v>13352.992738095238</v>
      </c>
      <c r="G424" s="21">
        <v>18578.808333333331</v>
      </c>
      <c r="H424" s="43">
        <v>23173.877738095238</v>
      </c>
      <c r="I424" s="43">
        <v>34660.321145833339</v>
      </c>
      <c r="J424" s="43">
        <v>56928.314880952377</v>
      </c>
      <c r="K424" s="43">
        <v>115035.98307539681</v>
      </c>
      <c r="L424" s="21">
        <v>440188.28523809527</v>
      </c>
      <c r="M424" s="65">
        <v>798413.36224489799</v>
      </c>
      <c r="N424" s="123">
        <v>673833.08714285714</v>
      </c>
      <c r="O424" s="21">
        <v>647191.87714285706</v>
      </c>
      <c r="P424" s="21">
        <v>710008.2142857142</v>
      </c>
      <c r="Q424" s="21">
        <v>829612.44571428571</v>
      </c>
      <c r="R424" s="21">
        <v>837200.21285714291</v>
      </c>
      <c r="S424" s="21">
        <v>858263.3885714286</v>
      </c>
      <c r="T424" s="21">
        <v>1032784.3100000002</v>
      </c>
    </row>
    <row r="425" spans="2:20" x14ac:dyDescent="0.3">
      <c r="B425" s="27" t="s">
        <v>194</v>
      </c>
      <c r="C425" s="41">
        <v>4420.7047415772613</v>
      </c>
      <c r="D425" s="41">
        <v>5990.8569109303426</v>
      </c>
      <c r="E425" s="41">
        <v>7953.7771072679525</v>
      </c>
      <c r="F425" s="41">
        <v>9949.8115758177009</v>
      </c>
      <c r="G425" s="41">
        <v>12603.907869528277</v>
      </c>
      <c r="H425" s="54">
        <v>17003.467710280376</v>
      </c>
      <c r="I425" s="54">
        <v>24583.397638185426</v>
      </c>
      <c r="J425" s="54">
        <v>43768.9258985903</v>
      </c>
      <c r="K425" s="54">
        <v>96584.374215466261</v>
      </c>
      <c r="L425" s="54">
        <v>284723.62077372265</v>
      </c>
      <c r="M425" s="54">
        <v>457645.26799999998</v>
      </c>
      <c r="N425" s="122">
        <v>403331.04563636368</v>
      </c>
      <c r="O425" s="110">
        <v>432746.60092592589</v>
      </c>
      <c r="P425" s="110">
        <v>461383.4565384615</v>
      </c>
      <c r="Q425" s="110">
        <v>465595.26574074064</v>
      </c>
      <c r="R425" s="110">
        <v>467928.29907407402</v>
      </c>
      <c r="S425" s="110">
        <v>472065.20132075477</v>
      </c>
      <c r="T425" s="110">
        <v>502712.89867924526</v>
      </c>
    </row>
    <row r="426" spans="2:20" x14ac:dyDescent="0.3">
      <c r="B426" s="3" t="s">
        <v>499</v>
      </c>
      <c r="C426" s="21">
        <v>4166.0714285714284</v>
      </c>
      <c r="D426" s="21">
        <v>6578.6845238095239</v>
      </c>
      <c r="E426" s="21">
        <v>8031.541666666667</v>
      </c>
      <c r="F426" s="21">
        <v>11711.53125</v>
      </c>
      <c r="G426" s="21">
        <v>14866.017291666665</v>
      </c>
      <c r="H426" s="43">
        <v>18866.093749999996</v>
      </c>
      <c r="I426" s="43">
        <v>26373.431770833329</v>
      </c>
      <c r="J426" s="43">
        <v>45014.9375</v>
      </c>
      <c r="K426" s="43">
        <v>94614.875729166655</v>
      </c>
      <c r="L426" s="21">
        <v>145475.67906666666</v>
      </c>
      <c r="M426" s="65">
        <v>308811.33333333331</v>
      </c>
      <c r="N426" s="123">
        <v>251639.66500000001</v>
      </c>
      <c r="O426" s="21">
        <v>251639.66500000001</v>
      </c>
      <c r="P426" s="21">
        <v>291540.93666666665</v>
      </c>
      <c r="Q426" s="21">
        <v>328310.5</v>
      </c>
      <c r="R426" s="21">
        <v>328310.5</v>
      </c>
      <c r="S426" s="21">
        <v>328310.5</v>
      </c>
      <c r="T426" s="21">
        <v>381927.56666666665</v>
      </c>
    </row>
    <row r="427" spans="2:20" x14ac:dyDescent="0.3">
      <c r="B427" s="3" t="s">
        <v>500</v>
      </c>
      <c r="C427" s="21">
        <v>3719.7777499999997</v>
      </c>
      <c r="D427" s="21">
        <v>3816.8175000000015</v>
      </c>
      <c r="E427" s="21">
        <v>6033.3853333333345</v>
      </c>
      <c r="F427" s="21">
        <v>9605.2644999999993</v>
      </c>
      <c r="G427" s="21">
        <v>12646.159333333335</v>
      </c>
      <c r="H427" s="43">
        <v>17644.708333333336</v>
      </c>
      <c r="I427" s="43">
        <v>27480.366666666665</v>
      </c>
      <c r="J427" s="43">
        <v>45864.194166666675</v>
      </c>
      <c r="K427" s="43">
        <v>96116.471666666665</v>
      </c>
      <c r="L427" s="21">
        <v>338274.97983333335</v>
      </c>
      <c r="M427" s="65">
        <v>530649.87914285716</v>
      </c>
      <c r="N427" s="123">
        <v>493187.022</v>
      </c>
      <c r="O427" s="21">
        <v>536247.022</v>
      </c>
      <c r="P427" s="21">
        <v>536247.022</v>
      </c>
      <c r="Q427" s="21">
        <v>536247.022</v>
      </c>
      <c r="R427" s="21">
        <v>536247.022</v>
      </c>
      <c r="S427" s="21">
        <v>538187.022</v>
      </c>
      <c r="T427" s="21">
        <v>538187.022</v>
      </c>
    </row>
    <row r="428" spans="2:20" x14ac:dyDescent="0.3">
      <c r="B428" s="3" t="s">
        <v>501</v>
      </c>
      <c r="C428" s="21">
        <v>6186.9404166666645</v>
      </c>
      <c r="D428" s="21">
        <v>7917.967083333333</v>
      </c>
      <c r="E428" s="21">
        <v>9906.1574999999993</v>
      </c>
      <c r="F428" s="21">
        <v>11575.092916666666</v>
      </c>
      <c r="G428" s="21">
        <v>14221.949583333337</v>
      </c>
      <c r="H428" s="43">
        <v>18306.484375</v>
      </c>
      <c r="I428" s="43">
        <v>25594.856749999995</v>
      </c>
      <c r="J428" s="43">
        <v>37197.813249999999</v>
      </c>
      <c r="K428" s="43">
        <v>75126.401625000013</v>
      </c>
      <c r="L428" s="21">
        <v>271374.7189130435</v>
      </c>
      <c r="M428" s="65">
        <v>458277.94619047624</v>
      </c>
      <c r="N428" s="123">
        <v>460399.35999999999</v>
      </c>
      <c r="O428" s="21">
        <v>460399.35999999999</v>
      </c>
      <c r="P428" s="21">
        <v>460399.35999999999</v>
      </c>
      <c r="Q428" s="21">
        <v>460399.35999999999</v>
      </c>
      <c r="R428" s="21">
        <v>455449.5166666666</v>
      </c>
      <c r="S428" s="21">
        <v>455449.33333333337</v>
      </c>
      <c r="T428" s="21">
        <v>455449.33333333337</v>
      </c>
    </row>
    <row r="429" spans="2:20" x14ac:dyDescent="0.3">
      <c r="B429" s="3" t="s">
        <v>502</v>
      </c>
      <c r="C429" s="21" t="s">
        <v>692</v>
      </c>
      <c r="D429" s="21">
        <v>4571.25</v>
      </c>
      <c r="E429" s="21">
        <v>4360.833333333333</v>
      </c>
      <c r="F429" s="21">
        <v>5022.5</v>
      </c>
      <c r="G429" s="21">
        <v>5022.5</v>
      </c>
      <c r="H429" s="43">
        <v>5022.5</v>
      </c>
      <c r="I429" s="43">
        <v>5022.5</v>
      </c>
      <c r="J429" s="43">
        <v>41452.777777777774</v>
      </c>
      <c r="K429" s="21" t="s">
        <v>692</v>
      </c>
      <c r="L429" s="21" t="s">
        <v>692</v>
      </c>
      <c r="M429" s="43" t="s">
        <v>692</v>
      </c>
      <c r="N429" s="123" t="s">
        <v>692</v>
      </c>
      <c r="O429" s="21" t="s">
        <v>692</v>
      </c>
      <c r="P429" s="21" t="s">
        <v>692</v>
      </c>
      <c r="Q429" s="21" t="s">
        <v>692</v>
      </c>
      <c r="R429" s="21" t="s">
        <v>692</v>
      </c>
      <c r="S429" s="21" t="s">
        <v>692</v>
      </c>
      <c r="T429" s="21" t="s">
        <v>692</v>
      </c>
    </row>
    <row r="430" spans="2:20" x14ac:dyDescent="0.3">
      <c r="B430" s="3" t="s">
        <v>503</v>
      </c>
      <c r="C430" s="21" t="s">
        <v>692</v>
      </c>
      <c r="D430" s="21" t="s">
        <v>692</v>
      </c>
      <c r="E430" s="21" t="s">
        <v>692</v>
      </c>
      <c r="F430" s="21" t="s">
        <v>692</v>
      </c>
      <c r="G430" s="21" t="s">
        <v>692</v>
      </c>
      <c r="H430" s="43">
        <v>23267.976111111111</v>
      </c>
      <c r="I430" s="43">
        <v>27985.192708333332</v>
      </c>
      <c r="J430" s="43">
        <v>44758.687916666655</v>
      </c>
      <c r="K430" s="43">
        <v>90357.17891414139</v>
      </c>
      <c r="L430" s="21">
        <v>312474.25714285712</v>
      </c>
      <c r="M430" s="65">
        <v>478723.80952380953</v>
      </c>
      <c r="N430" s="123">
        <v>381054.16666666669</v>
      </c>
      <c r="O430" s="21">
        <v>424168.75</v>
      </c>
      <c r="P430" s="21">
        <v>457735.41666666669</v>
      </c>
      <c r="Q430" s="21">
        <v>511068.75</v>
      </c>
      <c r="R430" s="21">
        <v>511068.75</v>
      </c>
      <c r="S430" s="21">
        <v>511068.75</v>
      </c>
      <c r="T430" s="21">
        <v>554902.08333333337</v>
      </c>
    </row>
    <row r="431" spans="2:20" x14ac:dyDescent="0.3">
      <c r="B431" s="3" t="s">
        <v>504</v>
      </c>
      <c r="C431" s="21">
        <v>6555.4364583333336</v>
      </c>
      <c r="D431" s="21">
        <v>7633.8262083333348</v>
      </c>
      <c r="E431" s="21">
        <v>8063.5264166666675</v>
      </c>
      <c r="F431" s="21">
        <v>8516.6931309523789</v>
      </c>
      <c r="G431" s="21">
        <v>9484.9498809523811</v>
      </c>
      <c r="H431" s="43">
        <v>11763.589999999998</v>
      </c>
      <c r="I431" s="43">
        <v>17216.347952380955</v>
      </c>
      <c r="J431" s="43">
        <v>30876.338666666674</v>
      </c>
      <c r="K431" s="43">
        <v>53579.771071428571</v>
      </c>
      <c r="L431" s="21">
        <v>234625.62655555553</v>
      </c>
      <c r="M431" s="65">
        <v>507432.47564102558</v>
      </c>
      <c r="N431" s="123">
        <v>395758.41500000004</v>
      </c>
      <c r="O431" s="21">
        <v>606401.054</v>
      </c>
      <c r="P431" s="21">
        <v>579014.18599999987</v>
      </c>
      <c r="Q431" s="21">
        <v>579014.18599999987</v>
      </c>
      <c r="R431" s="21">
        <v>502511.82166666666</v>
      </c>
      <c r="S431" s="21">
        <v>467616.5</v>
      </c>
      <c r="T431" s="21">
        <v>462066.5</v>
      </c>
    </row>
    <row r="432" spans="2:20" x14ac:dyDescent="0.3">
      <c r="B432" s="3" t="s">
        <v>505</v>
      </c>
      <c r="C432" s="21" t="s">
        <v>692</v>
      </c>
      <c r="D432" s="21" t="s">
        <v>692</v>
      </c>
      <c r="E432" s="21" t="s">
        <v>692</v>
      </c>
      <c r="F432" s="21" t="s">
        <v>692</v>
      </c>
      <c r="G432" s="21" t="s">
        <v>692</v>
      </c>
      <c r="H432" s="21" t="s">
        <v>692</v>
      </c>
      <c r="I432" s="21" t="s">
        <v>692</v>
      </c>
      <c r="J432" s="21" t="s">
        <v>692</v>
      </c>
      <c r="K432" s="43">
        <v>198242.06583333333</v>
      </c>
      <c r="L432" s="21">
        <v>380544.79555555549</v>
      </c>
      <c r="M432" s="65">
        <v>644601.42857142852</v>
      </c>
      <c r="N432" s="123">
        <v>576030</v>
      </c>
      <c r="O432" s="21">
        <v>625030</v>
      </c>
      <c r="P432" s="21">
        <v>625030</v>
      </c>
      <c r="Q432" s="21">
        <v>625030</v>
      </c>
      <c r="R432" s="21">
        <v>625030</v>
      </c>
      <c r="S432" s="21">
        <v>625030</v>
      </c>
      <c r="T432" s="21">
        <v>811030</v>
      </c>
    </row>
    <row r="433" spans="2:20" x14ac:dyDescent="0.3">
      <c r="B433" s="3" t="s">
        <v>506</v>
      </c>
      <c r="C433" s="21">
        <v>3292.729171296296</v>
      </c>
      <c r="D433" s="21">
        <v>4928.7190624999994</v>
      </c>
      <c r="E433" s="21">
        <v>7337.2764583333337</v>
      </c>
      <c r="F433" s="21">
        <v>7750.7205208333326</v>
      </c>
      <c r="G433" s="21">
        <v>10673.763715277779</v>
      </c>
      <c r="H433" s="43">
        <v>14930.703645833326</v>
      </c>
      <c r="I433" s="43">
        <v>20045.168333333331</v>
      </c>
      <c r="J433" s="43">
        <v>34262.212028769842</v>
      </c>
      <c r="K433" s="43">
        <v>90151.295173160193</v>
      </c>
      <c r="L433" s="21">
        <v>318218.95327102806</v>
      </c>
      <c r="M433" s="65">
        <v>439425.2950819672</v>
      </c>
      <c r="N433" s="123">
        <v>385566.55555555556</v>
      </c>
      <c r="O433" s="21">
        <v>363134.9</v>
      </c>
      <c r="P433" s="21">
        <v>490137.37500000006</v>
      </c>
      <c r="Q433" s="21">
        <v>441122.11111111101</v>
      </c>
      <c r="R433" s="21">
        <v>441122.11111111101</v>
      </c>
      <c r="S433" s="21">
        <v>490137.37500000006</v>
      </c>
      <c r="T433" s="21">
        <v>490137.37500000006</v>
      </c>
    </row>
    <row r="434" spans="2:20" x14ac:dyDescent="0.3">
      <c r="B434" s="3" t="s">
        <v>507</v>
      </c>
      <c r="C434" s="21">
        <v>4909.6752893518524</v>
      </c>
      <c r="D434" s="21">
        <v>6764.0655555555568</v>
      </c>
      <c r="E434" s="21">
        <v>9184.5234907407394</v>
      </c>
      <c r="F434" s="21">
        <v>11640.515416666667</v>
      </c>
      <c r="G434" s="21">
        <v>12541.950416666668</v>
      </c>
      <c r="H434" s="43">
        <v>15534.996000000005</v>
      </c>
      <c r="I434" s="43">
        <v>24121.705166666663</v>
      </c>
      <c r="J434" s="43">
        <v>48704.222268518526</v>
      </c>
      <c r="K434" s="43">
        <v>111791.78152777778</v>
      </c>
      <c r="L434" s="21">
        <v>243438.60545454547</v>
      </c>
      <c r="M434" s="65">
        <v>441212.39214285713</v>
      </c>
      <c r="N434" s="123">
        <v>405323.5625</v>
      </c>
      <c r="O434" s="21">
        <v>405323.5625</v>
      </c>
      <c r="P434" s="21">
        <v>405323.5625</v>
      </c>
      <c r="Q434" s="21">
        <v>438001.13250000001</v>
      </c>
      <c r="R434" s="21">
        <v>463001.13250000007</v>
      </c>
      <c r="S434" s="21">
        <v>463001.13250000007</v>
      </c>
      <c r="T434" s="21">
        <v>508512.65999999992</v>
      </c>
    </row>
    <row r="435" spans="2:20" x14ac:dyDescent="0.3">
      <c r="B435" s="3" t="s">
        <v>508</v>
      </c>
      <c r="C435" s="21">
        <v>3054.1666666666665</v>
      </c>
      <c r="D435" s="21">
        <v>2681.818181818182</v>
      </c>
      <c r="E435" s="21">
        <v>7019.166666666667</v>
      </c>
      <c r="F435" s="21">
        <v>7712.1212121212129</v>
      </c>
      <c r="G435" s="21">
        <v>10319.444444444443</v>
      </c>
      <c r="H435" s="43">
        <v>28935.041666666668</v>
      </c>
      <c r="I435" s="43">
        <v>43491.125</v>
      </c>
      <c r="J435" s="43">
        <v>48540.722222222226</v>
      </c>
      <c r="K435" s="43">
        <v>130120.25</v>
      </c>
      <c r="L435" s="21">
        <v>257862.68115942029</v>
      </c>
      <c r="M435" s="65">
        <v>316013.25795454544</v>
      </c>
      <c r="N435" s="123">
        <v>296369.04857142852</v>
      </c>
      <c r="O435" s="21">
        <v>303333.33333333331</v>
      </c>
      <c r="P435" s="21">
        <v>308333.33333333331</v>
      </c>
      <c r="Q435" s="21">
        <v>307023.81</v>
      </c>
      <c r="R435" s="21">
        <v>328333.33333333331</v>
      </c>
      <c r="S435" s="21">
        <v>328333.33333333331</v>
      </c>
      <c r="T435" s="21">
        <v>345138.88999999996</v>
      </c>
    </row>
    <row r="436" spans="2:20" x14ac:dyDescent="0.3">
      <c r="B436" s="27" t="s">
        <v>195</v>
      </c>
      <c r="C436" s="41">
        <f>+SUMPRODUCT(C437:C440,'III. Aportantes'!C437:C440)/'III. Aportantes'!C436</f>
        <v>8618.79897274633</v>
      </c>
      <c r="D436" s="41">
        <f>+SUMPRODUCT(D437:D440,'III. Aportantes'!D437:D440)/'III. Aportantes'!D436</f>
        <v>11924.315057813912</v>
      </c>
      <c r="E436" s="41">
        <f>+SUMPRODUCT(E437:E440,'III. Aportantes'!E437:E440)/'III. Aportantes'!E436</f>
        <v>15922.036448435505</v>
      </c>
      <c r="F436" s="41">
        <f>+SUMPRODUCT(F437:F440,'III. Aportantes'!F437:F440)/'III. Aportantes'!F436</f>
        <v>21206.4427125</v>
      </c>
      <c r="G436" s="41">
        <f>+SUMPRODUCT(G437:G440,'III. Aportantes'!G437:G440)/'III. Aportantes'!G436</f>
        <v>28956.746379015123</v>
      </c>
      <c r="H436" s="54">
        <f>+SUMPRODUCT(H437:H440,'III. Aportantes'!H437:H440)/'III. Aportantes'!H436</f>
        <v>37560.790983268984</v>
      </c>
      <c r="I436" s="54">
        <f>+SUMPRODUCT(I437:I440,'III. Aportantes'!I437:I440)/'III. Aportantes'!I436</f>
        <v>51460.018554348142</v>
      </c>
      <c r="J436" s="54">
        <f>+SUMPRODUCT(J437:J440,'III. Aportantes'!J437:J440)/'III. Aportantes'!J436</f>
        <v>81241.087853724966</v>
      </c>
      <c r="K436" s="54">
        <f>+SUMPRODUCT(K437:K440,'III. Aportantes'!K437:K440)/'III. Aportantes'!K436</f>
        <v>168815.72782358259</v>
      </c>
      <c r="L436" s="54">
        <f>+SUMPRODUCT(L437:L440,'III. Aportantes'!L437:L440)/'III. Aportantes'!L436</f>
        <v>534921.60199324333</v>
      </c>
      <c r="M436" s="54">
        <f>+SUMPRODUCT(M437:M440,'III. Aportantes'!M437:M440)/'III. Aportantes'!M436</f>
        <v>863216.66361386143</v>
      </c>
      <c r="N436" s="122">
        <f>+SUMPRODUCT(N437:N440,'III. Aportantes'!N437:N440)/'III. Aportantes'!N436</f>
        <v>686667.24400000006</v>
      </c>
      <c r="O436" s="110">
        <f>+SUMPRODUCT(O437:O440,'III. Aportantes'!O437:O440)/'III. Aportantes'!O436</f>
        <v>876222.28</v>
      </c>
      <c r="P436" s="110">
        <f>+SUMPRODUCT(P437:P440,'III. Aportantes'!P437:P440)/'III. Aportantes'!P436</f>
        <v>929801.89285714307</v>
      </c>
      <c r="Q436" s="110">
        <f>+SUMPRODUCT(Q437:Q440,'III. Aportantes'!Q437:Q440)/'III. Aportantes'!Q436</f>
        <v>861784.67391304369</v>
      </c>
      <c r="R436" s="110">
        <f>+SUMPRODUCT(R437:R440,'III. Aportantes'!R437:R440)/'III. Aportantes'!R436</f>
        <v>898340.40782608709</v>
      </c>
      <c r="S436" s="110">
        <f>+SUMPRODUCT(S437:S440,'III. Aportantes'!S437:S440)/'III. Aportantes'!S436</f>
        <v>931018.39736842108</v>
      </c>
      <c r="T436" s="110">
        <f>+SUMPRODUCT(T437:T440,'III. Aportantes'!T437:T440)/'III. Aportantes'!T436</f>
        <v>929290.05999999982</v>
      </c>
    </row>
    <row r="437" spans="2:20" x14ac:dyDescent="0.3">
      <c r="B437" s="3" t="s">
        <v>509</v>
      </c>
      <c r="C437" s="21">
        <v>10886.272500000001</v>
      </c>
      <c r="D437" s="21">
        <v>15118.191944444445</v>
      </c>
      <c r="E437" s="21">
        <v>18436.592708333334</v>
      </c>
      <c r="F437" s="21">
        <v>21280.514999999996</v>
      </c>
      <c r="G437" s="21">
        <v>27647.421166666663</v>
      </c>
      <c r="H437" s="43">
        <v>37943.996500000001</v>
      </c>
      <c r="I437" s="43">
        <v>56411.457638888889</v>
      </c>
      <c r="J437" s="43">
        <v>101638.84416666666</v>
      </c>
      <c r="K437" s="43">
        <v>210144.11715277782</v>
      </c>
      <c r="L437" s="21">
        <v>510241.26750000007</v>
      </c>
      <c r="M437" s="65">
        <v>711238.16666666663</v>
      </c>
      <c r="N437" s="123">
        <v>645054.3666666667</v>
      </c>
      <c r="O437" s="21">
        <v>742529.59000000008</v>
      </c>
      <c r="P437" s="21">
        <v>713045.59000000008</v>
      </c>
      <c r="Q437" s="21">
        <v>673019.34333333327</v>
      </c>
      <c r="R437" s="21">
        <v>724559.03999999992</v>
      </c>
      <c r="S437" s="21">
        <v>781087.78666666662</v>
      </c>
      <c r="T437" s="21">
        <v>699371.45000000007</v>
      </c>
    </row>
    <row r="438" spans="2:20" x14ac:dyDescent="0.3">
      <c r="B438" s="3" t="s">
        <v>510</v>
      </c>
      <c r="C438" s="21">
        <v>7503.3702777777771</v>
      </c>
      <c r="D438" s="21">
        <v>10681.292555555558</v>
      </c>
      <c r="E438" s="21">
        <v>14102.230416666671</v>
      </c>
      <c r="F438" s="21">
        <v>18835.071583333334</v>
      </c>
      <c r="G438" s="21">
        <v>24248.180000000004</v>
      </c>
      <c r="H438" s="43">
        <v>33063.299333333336</v>
      </c>
      <c r="I438" s="43">
        <v>47648.748583333334</v>
      </c>
      <c r="J438" s="43">
        <v>77047.754666666675</v>
      </c>
      <c r="K438" s="43">
        <v>165688.72202777778</v>
      </c>
      <c r="L438" s="21">
        <v>540931.92560000008</v>
      </c>
      <c r="M438" s="65">
        <v>775283.14736842108</v>
      </c>
      <c r="N438" s="123">
        <v>615296.95250000001</v>
      </c>
      <c r="O438" s="21">
        <v>644278.02</v>
      </c>
      <c r="P438" s="21">
        <v>901681.70000000007</v>
      </c>
      <c r="Q438" s="21">
        <v>865065.2350000001</v>
      </c>
      <c r="R438" s="21">
        <v>881693.46750000003</v>
      </c>
      <c r="S438" s="21" t="s">
        <v>699</v>
      </c>
      <c r="T438" s="21" t="s">
        <v>699</v>
      </c>
    </row>
    <row r="439" spans="2:20" x14ac:dyDescent="0.3">
      <c r="B439" s="3" t="s">
        <v>511</v>
      </c>
      <c r="C439" s="21">
        <v>8047.2670039682525</v>
      </c>
      <c r="D439" s="21">
        <v>10442.278166666665</v>
      </c>
      <c r="E439" s="21">
        <v>15441.385666666663</v>
      </c>
      <c r="F439" s="21">
        <v>21350.903333333335</v>
      </c>
      <c r="G439" s="21">
        <v>28143.574694444451</v>
      </c>
      <c r="H439" s="43">
        <v>31847.067361111109</v>
      </c>
      <c r="I439" s="43">
        <v>38360.479553571429</v>
      </c>
      <c r="J439" s="43">
        <v>57385.822395833333</v>
      </c>
      <c r="K439" s="43">
        <v>113338.00520833333</v>
      </c>
      <c r="L439" s="21">
        <v>389388.27614678908</v>
      </c>
      <c r="M439" s="65">
        <v>769442.37109090912</v>
      </c>
      <c r="N439" s="123">
        <v>559552.70000000007</v>
      </c>
      <c r="O439" s="21">
        <v>884262.66428571416</v>
      </c>
      <c r="P439" s="21">
        <v>892794.74714285729</v>
      </c>
      <c r="Q439" s="21">
        <v>774680.4850000001</v>
      </c>
      <c r="R439" s="21">
        <v>778790.04</v>
      </c>
      <c r="S439" s="21">
        <v>781923.98624999996</v>
      </c>
      <c r="T439" s="21">
        <v>770099.76749999984</v>
      </c>
    </row>
    <row r="440" spans="2:20" x14ac:dyDescent="0.3">
      <c r="B440" s="3" t="s">
        <v>512</v>
      </c>
      <c r="C440" s="21">
        <v>9078.2710119047606</v>
      </c>
      <c r="D440" s="21">
        <v>12935.572222222225</v>
      </c>
      <c r="E440" s="21">
        <v>16533.480595238096</v>
      </c>
      <c r="F440" s="21">
        <v>22660.37428571429</v>
      </c>
      <c r="G440" s="21">
        <v>34169.70932539682</v>
      </c>
      <c r="H440" s="43">
        <v>46661.910416666658</v>
      </c>
      <c r="I440" s="43">
        <v>65428.356547619063</v>
      </c>
      <c r="J440" s="43">
        <v>101102.47519345237</v>
      </c>
      <c r="K440" s="43">
        <v>203971.69340656567</v>
      </c>
      <c r="L440" s="21">
        <v>697803.86316831678</v>
      </c>
      <c r="M440" s="65">
        <v>1044372.0205084746</v>
      </c>
      <c r="N440" s="123">
        <v>859372.87666666659</v>
      </c>
      <c r="O440" s="21">
        <v>1017619.2155555558</v>
      </c>
      <c r="P440" s="21">
        <v>1054011.8312500003</v>
      </c>
      <c r="Q440" s="21">
        <v>1018035.5812500002</v>
      </c>
      <c r="R440" s="21">
        <v>1091382.25875</v>
      </c>
      <c r="S440" s="21">
        <v>1136336.7875000001</v>
      </c>
      <c r="T440" s="21">
        <v>1147432.0788888887</v>
      </c>
    </row>
    <row r="441" spans="2:20" x14ac:dyDescent="0.3">
      <c r="B441" s="27" t="s">
        <v>196</v>
      </c>
      <c r="C441" s="41">
        <f>+SUMPRODUCT(C442:C448,'III. Aportantes'!C442:C448)/'III. Aportantes'!C441</f>
        <v>6557.149182548661</v>
      </c>
      <c r="D441" s="41">
        <f>+SUMPRODUCT(D442:D448,'III. Aportantes'!D442:D448)/'III. Aportantes'!D441</f>
        <v>9079.9608878584404</v>
      </c>
      <c r="E441" s="41">
        <f>+SUMPRODUCT(E442:E448,'III. Aportantes'!E442:E448)/'III. Aportantes'!E441</f>
        <v>11704.687580027756</v>
      </c>
      <c r="F441" s="41">
        <f>+SUMPRODUCT(F442:F448,'III. Aportantes'!F442:F448)/'III. Aportantes'!F441</f>
        <v>14122.187177704818</v>
      </c>
      <c r="G441" s="41">
        <f>+SUMPRODUCT(G442:G448,'III. Aportantes'!G442:G448)/'III. Aportantes'!G441</f>
        <v>19520.269316653692</v>
      </c>
      <c r="H441" s="54">
        <f>+SUMPRODUCT(H442:H448,'III. Aportantes'!H442:H448)/'III. Aportantes'!H441</f>
        <v>25151.225675696583</v>
      </c>
      <c r="I441" s="54">
        <f>+SUMPRODUCT(I442:I448,'III. Aportantes'!I442:I448)/'III. Aportantes'!I441</f>
        <v>36902.608225894117</v>
      </c>
      <c r="J441" s="54">
        <f>+SUMPRODUCT(J442:J448,'III. Aportantes'!J442:J448)/'III. Aportantes'!J441</f>
        <v>59159.379255360938</v>
      </c>
      <c r="K441" s="54">
        <f>+SUMPRODUCT(K442:K448,'III. Aportantes'!K442:K448)/'III. Aportantes'!K441</f>
        <v>117915.62852095082</v>
      </c>
      <c r="L441" s="54">
        <f>+SUMPRODUCT(L442:L448,'III. Aportantes'!L442:L448)/'III. Aportantes'!L441</f>
        <v>400180.6135424354</v>
      </c>
      <c r="M441" s="54">
        <f>+SUMPRODUCT(M442:M448,'III. Aportantes'!M442:M448)/'III. Aportantes'!M441</f>
        <v>659976.84035143768</v>
      </c>
      <c r="N441" s="122">
        <f>+SUMPRODUCT(N442:N448,'III. Aportantes'!N442:N448)/'III. Aportantes'!N441</f>
        <v>558989.29826086957</v>
      </c>
      <c r="O441" s="110">
        <f>+SUMPRODUCT(O442:O448,'III. Aportantes'!O442:O448)/'III. Aportantes'!O441</f>
        <v>625527.22511111107</v>
      </c>
      <c r="P441" s="110">
        <f>+SUMPRODUCT(P442:P448,'III. Aportantes'!P442:P448)/'III. Aportantes'!P441</f>
        <v>674760.06568181829</v>
      </c>
      <c r="Q441" s="110">
        <f>+SUMPRODUCT(Q442:Q448,'III. Aportantes'!Q442:Q448)/'III. Aportantes'!Q441</f>
        <v>664278.53511111112</v>
      </c>
      <c r="R441" s="110">
        <f>+SUMPRODUCT(R442:R448,'III. Aportantes'!R442:R448)/'III. Aportantes'!R441</f>
        <v>672374.27222222218</v>
      </c>
      <c r="S441" s="110">
        <f>+SUMPRODUCT(S442:S448,'III. Aportantes'!S442:S448)/'III. Aportantes'!S441</f>
        <v>677470.55727272725</v>
      </c>
      <c r="T441" s="110">
        <f>+SUMPRODUCT(T442:T448,'III. Aportantes'!T442:T448)/'III. Aportantes'!T441</f>
        <v>751431.69181818189</v>
      </c>
    </row>
    <row r="442" spans="2:20" x14ac:dyDescent="0.3">
      <c r="B442" s="3" t="s">
        <v>513</v>
      </c>
      <c r="C442" s="21">
        <v>4763.4092727272728</v>
      </c>
      <c r="D442" s="21">
        <v>8256.7999999999993</v>
      </c>
      <c r="E442" s="21">
        <v>11483.751666666665</v>
      </c>
      <c r="F442" s="21">
        <v>20279.28361111111</v>
      </c>
      <c r="G442" s="21">
        <v>31101.440555555553</v>
      </c>
      <c r="H442" s="43">
        <v>31518.035416666669</v>
      </c>
      <c r="I442" s="43">
        <v>49047.75</v>
      </c>
      <c r="J442" s="43">
        <v>83775.230416666658</v>
      </c>
      <c r="K442" s="43">
        <v>197090.37618055556</v>
      </c>
      <c r="L442" s="21">
        <v>561939.60083333345</v>
      </c>
      <c r="M442" s="65">
        <v>1092520.6785714284</v>
      </c>
      <c r="N442" s="123">
        <v>871099.23666666669</v>
      </c>
      <c r="O442" s="21">
        <v>934369.12</v>
      </c>
      <c r="P442" s="21">
        <v>1048892.1400000001</v>
      </c>
      <c r="Q442" s="21">
        <v>1073657.2433333332</v>
      </c>
      <c r="R442" s="21">
        <v>1203745.0433333335</v>
      </c>
      <c r="S442" s="21">
        <v>1233096.2733333332</v>
      </c>
      <c r="T442" s="21">
        <v>1282785.6933333331</v>
      </c>
    </row>
    <row r="443" spans="2:20" x14ac:dyDescent="0.3">
      <c r="B443" s="3" t="s">
        <v>514</v>
      </c>
      <c r="C443" s="21">
        <v>7600.5090119047627</v>
      </c>
      <c r="D443" s="21">
        <v>10552.73459218559</v>
      </c>
      <c r="E443" s="21">
        <v>12666.932050099205</v>
      </c>
      <c r="F443" s="21">
        <v>14785.539565666972</v>
      </c>
      <c r="G443" s="21">
        <v>20827.335176282053</v>
      </c>
      <c r="H443" s="43">
        <v>27458.133183760681</v>
      </c>
      <c r="I443" s="43">
        <v>39014.536858974359</v>
      </c>
      <c r="J443" s="43">
        <v>66109.84996212121</v>
      </c>
      <c r="K443" s="43">
        <v>139670.0166813973</v>
      </c>
      <c r="L443" s="21">
        <v>419386.98920000001</v>
      </c>
      <c r="M443" s="65">
        <v>1033802.8043137254</v>
      </c>
      <c r="N443" s="123">
        <v>613284.54749999999</v>
      </c>
      <c r="O443" s="21">
        <v>881376.65999999992</v>
      </c>
      <c r="P443" s="21">
        <v>1194577.1357142858</v>
      </c>
      <c r="Q443" s="21">
        <v>1106715.7757142857</v>
      </c>
      <c r="R443" s="21">
        <v>1104633.5471428572</v>
      </c>
      <c r="S443" s="21">
        <v>1189387.4085714286</v>
      </c>
      <c r="T443" s="21">
        <v>1228493.7557142859</v>
      </c>
    </row>
    <row r="444" spans="2:20" x14ac:dyDescent="0.3">
      <c r="B444" s="3" t="s">
        <v>515</v>
      </c>
      <c r="C444" s="21">
        <v>10552.071547619049</v>
      </c>
      <c r="D444" s="21">
        <v>13420.832063492062</v>
      </c>
      <c r="E444" s="21">
        <v>16876.155833333334</v>
      </c>
      <c r="F444" s="21">
        <v>22971.208611111113</v>
      </c>
      <c r="G444" s="21">
        <v>33591.150972222218</v>
      </c>
      <c r="H444" s="43">
        <v>42846.311805555553</v>
      </c>
      <c r="I444" s="43">
        <v>57496.450833333336</v>
      </c>
      <c r="J444" s="43">
        <v>88454.743194444454</v>
      </c>
      <c r="K444" s="43">
        <v>198691.45638888888</v>
      </c>
      <c r="L444" s="21">
        <v>609646.04694444442</v>
      </c>
      <c r="M444" s="65">
        <v>955202.49195652176</v>
      </c>
      <c r="N444" s="123">
        <v>964282.90333333344</v>
      </c>
      <c r="O444" s="21">
        <v>1020220.9733333334</v>
      </c>
      <c r="P444" s="21">
        <v>1029326.425</v>
      </c>
      <c r="Q444" s="21">
        <v>904830.73142857139</v>
      </c>
      <c r="R444" s="21">
        <v>903205.06999999983</v>
      </c>
      <c r="S444" s="21">
        <v>769053.19428571418</v>
      </c>
      <c r="T444" s="21">
        <v>1116672.8357142857</v>
      </c>
    </row>
    <row r="445" spans="2:20" x14ac:dyDescent="0.3">
      <c r="B445" s="3" t="s">
        <v>516</v>
      </c>
      <c r="C445" s="21">
        <v>7558.3210606060602</v>
      </c>
      <c r="D445" s="21">
        <v>10739.101277777778</v>
      </c>
      <c r="E445" s="21">
        <v>14121.761333333334</v>
      </c>
      <c r="F445" s="21">
        <v>20557.407416666672</v>
      </c>
      <c r="G445" s="21">
        <v>28492.343325396825</v>
      </c>
      <c r="H445" s="43">
        <v>39207.570999999996</v>
      </c>
      <c r="I445" s="43">
        <v>55760.816249999996</v>
      </c>
      <c r="J445" s="43">
        <v>77872.828968253962</v>
      </c>
      <c r="K445" s="43">
        <v>167563.36333333337</v>
      </c>
      <c r="L445" s="21">
        <v>469024.99236111116</v>
      </c>
      <c r="M445" s="65">
        <v>839891.71096774191</v>
      </c>
      <c r="N445" s="123">
        <v>659905.77999999991</v>
      </c>
      <c r="O445" s="21">
        <v>744895.424</v>
      </c>
      <c r="P445" s="21">
        <v>841200.28</v>
      </c>
      <c r="Q445" s="21">
        <v>924420.38500000001</v>
      </c>
      <c r="R445" s="21">
        <v>924420.38500000001</v>
      </c>
      <c r="S445" s="21">
        <v>924420.38500000001</v>
      </c>
      <c r="T445" s="21">
        <v>973721.37500000012</v>
      </c>
    </row>
    <row r="446" spans="2:20" x14ac:dyDescent="0.3">
      <c r="B446" s="3" t="s">
        <v>518</v>
      </c>
      <c r="C446" s="21">
        <v>3970.6155486111115</v>
      </c>
      <c r="D446" s="21">
        <v>5521.7324041005295</v>
      </c>
      <c r="E446" s="21">
        <v>6645.8564368386251</v>
      </c>
      <c r="F446" s="21">
        <v>8049.5541666666659</v>
      </c>
      <c r="G446" s="21">
        <v>10428.677142857145</v>
      </c>
      <c r="H446" s="43">
        <v>17619.989047619045</v>
      </c>
      <c r="I446" s="43">
        <v>26603.07857142857</v>
      </c>
      <c r="J446" s="43">
        <v>43446.191428571437</v>
      </c>
      <c r="K446" s="43">
        <v>91135.09476190478</v>
      </c>
      <c r="L446" s="21">
        <v>327741.34016666672</v>
      </c>
      <c r="M446" s="65">
        <v>616324.89</v>
      </c>
      <c r="N446" s="123">
        <v>587299.21399999992</v>
      </c>
      <c r="O446" s="21">
        <v>587299.21399999992</v>
      </c>
      <c r="P446" s="21">
        <v>587451.21399999992</v>
      </c>
      <c r="Q446" s="21">
        <v>638068.89600000007</v>
      </c>
      <c r="R446" s="21">
        <v>638068.89600000007</v>
      </c>
      <c r="S446" s="21">
        <v>638068.89600000007</v>
      </c>
      <c r="T446" s="21">
        <v>638017.9</v>
      </c>
    </row>
    <row r="447" spans="2:20" x14ac:dyDescent="0.3">
      <c r="B447" s="3" t="s">
        <v>520</v>
      </c>
      <c r="C447" s="21">
        <v>4150.1691666666666</v>
      </c>
      <c r="D447" s="21">
        <v>5804.5310669191922</v>
      </c>
      <c r="E447" s="21">
        <v>8773.9159999999993</v>
      </c>
      <c r="F447" s="21">
        <v>9355.9224125874152</v>
      </c>
      <c r="G447" s="21">
        <v>14262.065472756409</v>
      </c>
      <c r="H447" s="43">
        <v>17931.411670138888</v>
      </c>
      <c r="I447" s="43">
        <v>25393.560796130947</v>
      </c>
      <c r="J447" s="43">
        <v>43891.157169642858</v>
      </c>
      <c r="K447" s="43">
        <v>67619.463669730409</v>
      </c>
      <c r="L447" s="21">
        <v>259504.63138364776</v>
      </c>
      <c r="M447" s="65">
        <v>291527.15148936171</v>
      </c>
      <c r="N447" s="123">
        <v>292649.95076923072</v>
      </c>
      <c r="O447" s="21">
        <v>292649.95076923072</v>
      </c>
      <c r="P447" s="21">
        <v>285346.76285714284</v>
      </c>
      <c r="Q447" s="21">
        <v>285346.76285714284</v>
      </c>
      <c r="R447" s="21">
        <v>285346.76285714284</v>
      </c>
      <c r="S447" s="21">
        <v>292649.95076923072</v>
      </c>
      <c r="T447" s="21">
        <v>308126.16307692305</v>
      </c>
    </row>
    <row r="448" spans="2:20" x14ac:dyDescent="0.3">
      <c r="B448" s="3" t="s">
        <v>521</v>
      </c>
      <c r="C448" s="21">
        <v>7786.7461111111106</v>
      </c>
      <c r="D448" s="21">
        <v>10596.450666666668</v>
      </c>
      <c r="E448" s="21">
        <v>14426.85683333333</v>
      </c>
      <c r="F448" s="21">
        <v>13785.463445286199</v>
      </c>
      <c r="G448" s="21">
        <v>14433.144503367008</v>
      </c>
      <c r="H448" s="43">
        <v>17236.947363636365</v>
      </c>
      <c r="I448" s="43">
        <v>29795.773714285719</v>
      </c>
      <c r="J448" s="43">
        <v>44637.863229166665</v>
      </c>
      <c r="K448" s="43">
        <v>83371.421777777767</v>
      </c>
      <c r="L448" s="21">
        <v>375333.40372093022</v>
      </c>
      <c r="M448" s="65">
        <v>341571.22</v>
      </c>
      <c r="N448" s="123">
        <v>341571.22</v>
      </c>
      <c r="O448" s="21">
        <v>341571.22</v>
      </c>
      <c r="P448" s="21">
        <v>341571.22</v>
      </c>
      <c r="Q448" s="21">
        <v>341571.22</v>
      </c>
      <c r="R448" s="21">
        <v>341571.22</v>
      </c>
      <c r="S448" s="21">
        <v>341571.22</v>
      </c>
      <c r="T448" s="21">
        <v>341571.22</v>
      </c>
    </row>
    <row r="449" spans="2:20" x14ac:dyDescent="0.3">
      <c r="B449" s="27" t="s">
        <v>197</v>
      </c>
      <c r="C449" s="41">
        <v>9700.9287166063841</v>
      </c>
      <c r="D449" s="41">
        <v>13585.121251624112</v>
      </c>
      <c r="E449" s="41">
        <v>18115.581272257234</v>
      </c>
      <c r="F449" s="41">
        <v>23264.469520564209</v>
      </c>
      <c r="G449" s="41">
        <v>29727.224841406456</v>
      </c>
      <c r="H449" s="54">
        <v>38691.454033568974</v>
      </c>
      <c r="I449" s="54">
        <v>55099.837381181889</v>
      </c>
      <c r="J449" s="54">
        <v>89251.200571037349</v>
      </c>
      <c r="K449" s="54">
        <v>179318.6023812377</v>
      </c>
      <c r="L449" s="41">
        <v>584825.13464174455</v>
      </c>
      <c r="M449" s="54">
        <v>938575.1972826086</v>
      </c>
      <c r="N449" s="122">
        <v>736610.64777777786</v>
      </c>
      <c r="O449" s="110">
        <v>898893.0537037038</v>
      </c>
      <c r="P449" s="110">
        <v>991592.38192307705</v>
      </c>
      <c r="Q449" s="110">
        <v>913528.47653846152</v>
      </c>
      <c r="R449" s="110">
        <v>965387.69769230788</v>
      </c>
      <c r="S449" s="110">
        <v>983481.34769230755</v>
      </c>
      <c r="T449" s="110">
        <v>1089826.8792307691</v>
      </c>
    </row>
    <row r="450" spans="2:20" x14ac:dyDescent="0.3">
      <c r="B450" s="3" t="s">
        <v>523</v>
      </c>
      <c r="C450" s="21" t="s">
        <v>692</v>
      </c>
      <c r="D450" s="21" t="s">
        <v>692</v>
      </c>
      <c r="E450" s="21" t="s">
        <v>692</v>
      </c>
      <c r="F450" s="21" t="s">
        <v>692</v>
      </c>
      <c r="G450" s="21" t="s">
        <v>692</v>
      </c>
      <c r="H450" s="21" t="s">
        <v>692</v>
      </c>
      <c r="I450" s="21" t="s">
        <v>692</v>
      </c>
      <c r="J450" s="21" t="s">
        <v>692</v>
      </c>
      <c r="K450" s="21" t="s">
        <v>692</v>
      </c>
      <c r="L450" s="21" t="s">
        <v>692</v>
      </c>
      <c r="M450" s="43" t="s">
        <v>692</v>
      </c>
      <c r="N450" s="124" t="s">
        <v>692</v>
      </c>
      <c r="O450" s="21" t="s">
        <v>692</v>
      </c>
      <c r="P450" s="21" t="s">
        <v>692</v>
      </c>
      <c r="Q450" s="21" t="s">
        <v>692</v>
      </c>
      <c r="R450" s="21" t="s">
        <v>692</v>
      </c>
      <c r="S450" s="21" t="s">
        <v>692</v>
      </c>
      <c r="T450" s="21" t="s">
        <v>692</v>
      </c>
    </row>
    <row r="451" spans="2:20" x14ac:dyDescent="0.3">
      <c r="B451" s="3" t="s">
        <v>524</v>
      </c>
      <c r="C451" s="21">
        <v>9373.6628333333338</v>
      </c>
      <c r="D451" s="21">
        <v>13308.223124999999</v>
      </c>
      <c r="E451" s="21">
        <v>18022.831874999996</v>
      </c>
      <c r="F451" s="21">
        <v>23427.701499999999</v>
      </c>
      <c r="G451" s="21">
        <v>30173.671000000002</v>
      </c>
      <c r="H451" s="43">
        <v>41763.351166666675</v>
      </c>
      <c r="I451" s="43">
        <v>66461.894833333354</v>
      </c>
      <c r="J451" s="43">
        <v>119374.68483333335</v>
      </c>
      <c r="K451" s="43">
        <v>247284.93021825398</v>
      </c>
      <c r="L451" s="21">
        <v>615856.32680555561</v>
      </c>
      <c r="M451" s="65">
        <v>1034817.5338095237</v>
      </c>
      <c r="N451" s="123">
        <v>680231.25666666671</v>
      </c>
      <c r="O451" s="21">
        <v>1103409.1633333333</v>
      </c>
      <c r="P451" s="21">
        <v>1112815.9966666668</v>
      </c>
      <c r="Q451" s="21">
        <v>1050726.1633333333</v>
      </c>
      <c r="R451" s="21">
        <v>1048797.83</v>
      </c>
      <c r="S451" s="21">
        <v>1113642.83</v>
      </c>
      <c r="T451" s="21">
        <v>1134099.4966666666</v>
      </c>
    </row>
    <row r="452" spans="2:20" x14ac:dyDescent="0.3">
      <c r="B452" s="3" t="s">
        <v>527</v>
      </c>
      <c r="C452" s="21">
        <v>10183.095727124184</v>
      </c>
      <c r="D452" s="21">
        <v>14186.940728758169</v>
      </c>
      <c r="E452" s="21">
        <v>18948.360119047618</v>
      </c>
      <c r="F452" s="21">
        <v>25200.045870535716</v>
      </c>
      <c r="G452" s="21">
        <v>32203.053149072133</v>
      </c>
      <c r="H452" s="43">
        <v>40175.290824142161</v>
      </c>
      <c r="I452" s="43">
        <v>57431.286372889437</v>
      </c>
      <c r="J452" s="43">
        <v>93291.957111713127</v>
      </c>
      <c r="K452" s="43">
        <v>191158.26440747702</v>
      </c>
      <c r="L452" s="21">
        <v>562971.48189075629</v>
      </c>
      <c r="M452" s="65">
        <v>892855.55466666666</v>
      </c>
      <c r="N452" s="123">
        <v>730354.99750000006</v>
      </c>
      <c r="O452" s="21">
        <v>822482.8735000001</v>
      </c>
      <c r="P452" s="21">
        <v>942342.41842105275</v>
      </c>
      <c r="Q452" s="21">
        <v>855125.44263157889</v>
      </c>
      <c r="R452" s="21">
        <v>926699.64000000013</v>
      </c>
      <c r="S452" s="21">
        <v>930982.00315789448</v>
      </c>
      <c r="T452" s="21">
        <v>1054257.9936842103</v>
      </c>
    </row>
    <row r="453" spans="2:20" x14ac:dyDescent="0.3">
      <c r="B453" s="27" t="s">
        <v>198</v>
      </c>
      <c r="C453" s="41">
        <v>7526.9887616696888</v>
      </c>
      <c r="D453" s="41">
        <v>10595.077657227703</v>
      </c>
      <c r="E453" s="41">
        <v>13935.614227158292</v>
      </c>
      <c r="F453" s="41">
        <v>18111.371644379844</v>
      </c>
      <c r="G453" s="41">
        <v>25566.726126293135</v>
      </c>
      <c r="H453" s="54">
        <v>35175.354003717606</v>
      </c>
      <c r="I453" s="54">
        <v>52113.456200967383</v>
      </c>
      <c r="J453" s="54">
        <v>87714.220958740771</v>
      </c>
      <c r="K453" s="54">
        <v>198955.81097947006</v>
      </c>
      <c r="L453" s="41">
        <v>539191.30777163897</v>
      </c>
      <c r="M453" s="54">
        <v>852220.75450164999</v>
      </c>
      <c r="N453" s="122">
        <v>710165.3361363638</v>
      </c>
      <c r="O453" s="110">
        <v>768954.21600000001</v>
      </c>
      <c r="P453" s="110">
        <v>833615.3167441861</v>
      </c>
      <c r="Q453" s="110">
        <v>840584.91727272724</v>
      </c>
      <c r="R453" s="110">
        <v>875140.68348837213</v>
      </c>
      <c r="S453" s="110">
        <v>932107.98853658536</v>
      </c>
      <c r="T453" s="110">
        <v>1007142.687804878</v>
      </c>
    </row>
    <row r="454" spans="2:20" x14ac:dyDescent="0.3">
      <c r="B454" s="3" t="s">
        <v>529</v>
      </c>
      <c r="C454" s="21" t="s">
        <v>692</v>
      </c>
      <c r="D454" s="21" t="s">
        <v>692</v>
      </c>
      <c r="E454" s="21">
        <v>16541.006249999995</v>
      </c>
      <c r="F454" s="21">
        <v>20194.970416666663</v>
      </c>
      <c r="G454" s="21">
        <v>28991.503958333338</v>
      </c>
      <c r="H454" s="43">
        <v>42907.478958333333</v>
      </c>
      <c r="I454" s="43">
        <v>64349.177291666674</v>
      </c>
      <c r="J454" s="43">
        <v>100826.30687499999</v>
      </c>
      <c r="K454" s="43">
        <v>253033.09916666665</v>
      </c>
      <c r="L454" s="21">
        <v>843119.34685714275</v>
      </c>
      <c r="M454" s="43" t="s">
        <v>692</v>
      </c>
      <c r="N454" s="123" t="s">
        <v>692</v>
      </c>
      <c r="O454" s="21" t="s">
        <v>692</v>
      </c>
      <c r="P454" s="21" t="s">
        <v>692</v>
      </c>
      <c r="Q454" s="21" t="s">
        <v>692</v>
      </c>
      <c r="R454" s="21" t="s">
        <v>692</v>
      </c>
      <c r="S454" s="21" t="s">
        <v>692</v>
      </c>
      <c r="T454" s="21" t="s">
        <v>692</v>
      </c>
    </row>
    <row r="455" spans="2:20" x14ac:dyDescent="0.3">
      <c r="B455" s="3" t="s">
        <v>530</v>
      </c>
      <c r="C455" s="21">
        <v>6139.2894047619047</v>
      </c>
      <c r="D455" s="21">
        <v>8355.6632142857143</v>
      </c>
      <c r="E455" s="21">
        <v>10937.024523809523</v>
      </c>
      <c r="F455" s="21">
        <v>14740.429761904765</v>
      </c>
      <c r="G455" s="21">
        <v>19655.266928571426</v>
      </c>
      <c r="H455" s="43">
        <v>26570.432777777783</v>
      </c>
      <c r="I455" s="43">
        <v>41551.315467592591</v>
      </c>
      <c r="J455" s="43">
        <v>73341.097754629634</v>
      </c>
      <c r="K455" s="43">
        <v>147695.47541666668</v>
      </c>
      <c r="L455" s="21">
        <v>417853.08693181816</v>
      </c>
      <c r="M455" s="65">
        <v>732400.24272727268</v>
      </c>
      <c r="N455" s="123">
        <v>590683.21000000008</v>
      </c>
      <c r="O455" s="21">
        <v>590683.21000000008</v>
      </c>
      <c r="P455" s="21">
        <v>643175.44571428571</v>
      </c>
      <c r="Q455" s="21">
        <v>653181.00285714271</v>
      </c>
      <c r="R455" s="21">
        <v>756698.68833333335</v>
      </c>
      <c r="S455" s="21">
        <v>1034135.7600000001</v>
      </c>
      <c r="T455" s="21">
        <v>1034135.934</v>
      </c>
    </row>
    <row r="456" spans="2:20" x14ac:dyDescent="0.3">
      <c r="B456" s="3" t="s">
        <v>531</v>
      </c>
      <c r="C456" s="21">
        <v>7093.8071388888893</v>
      </c>
      <c r="D456" s="21">
        <v>11320.178000000002</v>
      </c>
      <c r="E456" s="21">
        <v>15016.485333333332</v>
      </c>
      <c r="F456" s="21">
        <v>15336.246694444444</v>
      </c>
      <c r="G456" s="21">
        <v>22382.145555555559</v>
      </c>
      <c r="H456" s="43">
        <v>30598.042638888885</v>
      </c>
      <c r="I456" s="43">
        <v>40719.603333333333</v>
      </c>
      <c r="J456" s="43">
        <v>69180.758472222209</v>
      </c>
      <c r="K456" s="43">
        <v>149935.23263888891</v>
      </c>
      <c r="L456" s="21">
        <v>456399.56692307693</v>
      </c>
      <c r="M456" s="65">
        <v>769978.25960000011</v>
      </c>
      <c r="N456" s="123">
        <v>659246.10428571433</v>
      </c>
      <c r="O456" s="21">
        <v>759988.66500000015</v>
      </c>
      <c r="P456" s="21">
        <v>753323.85142857151</v>
      </c>
      <c r="Q456" s="21">
        <v>753323.85142857151</v>
      </c>
      <c r="R456" s="21">
        <v>812301.41428571439</v>
      </c>
      <c r="S456" s="21">
        <v>812301.41428571439</v>
      </c>
      <c r="T456" s="21">
        <v>840789.60142857139</v>
      </c>
    </row>
    <row r="457" spans="2:20" x14ac:dyDescent="0.3">
      <c r="B457" s="3" t="s">
        <v>532</v>
      </c>
      <c r="C457" s="21" t="s">
        <v>692</v>
      </c>
      <c r="D457" s="21" t="s">
        <v>692</v>
      </c>
      <c r="E457" s="21" t="s">
        <v>692</v>
      </c>
      <c r="F457" s="21">
        <v>38722.180694444447</v>
      </c>
      <c r="G457" s="21">
        <v>55392.977777777785</v>
      </c>
      <c r="H457" s="43">
        <v>79934.371388888889</v>
      </c>
      <c r="I457" s="43">
        <v>119085.15083333333</v>
      </c>
      <c r="J457" s="43">
        <v>195010.37611111111</v>
      </c>
      <c r="K457" s="43">
        <v>434661.46576388896</v>
      </c>
      <c r="L457" s="21">
        <v>1251790.1106250002</v>
      </c>
      <c r="M457" s="43" t="s">
        <v>692</v>
      </c>
      <c r="N457" s="123" t="s">
        <v>692</v>
      </c>
      <c r="O457" s="21" t="s">
        <v>692</v>
      </c>
      <c r="P457" s="21" t="s">
        <v>692</v>
      </c>
      <c r="Q457" s="21" t="s">
        <v>692</v>
      </c>
      <c r="R457" s="21" t="s">
        <v>692</v>
      </c>
      <c r="S457" s="21" t="s">
        <v>692</v>
      </c>
      <c r="T457" s="21" t="s">
        <v>692</v>
      </c>
    </row>
    <row r="458" spans="2:20" x14ac:dyDescent="0.3">
      <c r="B458" s="3" t="s">
        <v>533</v>
      </c>
      <c r="C458" s="21">
        <v>6484.3780555555568</v>
      </c>
      <c r="D458" s="21">
        <v>8875.5745000000006</v>
      </c>
      <c r="E458" s="21">
        <v>13561.883527777778</v>
      </c>
      <c r="F458" s="21">
        <v>16809.27272222222</v>
      </c>
      <c r="G458" s="21">
        <v>23159.496166666664</v>
      </c>
      <c r="H458" s="43">
        <v>39011.397000000004</v>
      </c>
      <c r="I458" s="43">
        <v>54312.251910714287</v>
      </c>
      <c r="J458" s="43">
        <v>88910.972336309511</v>
      </c>
      <c r="K458" s="43">
        <v>212057.05760416668</v>
      </c>
      <c r="L458" s="21">
        <v>469192.54452380945</v>
      </c>
      <c r="M458" s="65">
        <v>746861.63571428566</v>
      </c>
      <c r="N458" s="123">
        <v>643151.25428571424</v>
      </c>
      <c r="O458" s="21">
        <v>723055.28857142862</v>
      </c>
      <c r="P458" s="21">
        <v>765509.74428571435</v>
      </c>
      <c r="Q458" s="21">
        <v>733980.23714285716</v>
      </c>
      <c r="R458" s="21">
        <v>761468.87285714305</v>
      </c>
      <c r="S458" s="21">
        <v>787379.29142857145</v>
      </c>
      <c r="T458" s="21">
        <v>813486.76142857142</v>
      </c>
    </row>
    <row r="459" spans="2:20" x14ac:dyDescent="0.3">
      <c r="B459" s="3" t="s">
        <v>534</v>
      </c>
      <c r="C459" s="21">
        <v>6661.2201504629629</v>
      </c>
      <c r="D459" s="21">
        <v>8992.7419318181819</v>
      </c>
      <c r="E459" s="21">
        <v>11194.400497685185</v>
      </c>
      <c r="F459" s="21">
        <v>15271.776944444444</v>
      </c>
      <c r="G459" s="21">
        <v>23689.731593915349</v>
      </c>
      <c r="H459" s="43">
        <v>34687.619523809532</v>
      </c>
      <c r="I459" s="43">
        <v>53360.834166666675</v>
      </c>
      <c r="J459" s="43">
        <v>92244.813095238103</v>
      </c>
      <c r="K459" s="43">
        <v>212702.69687665344</v>
      </c>
      <c r="L459" s="21">
        <v>574791.08447916666</v>
      </c>
      <c r="M459" s="65">
        <v>947574.12375000003</v>
      </c>
      <c r="N459" s="123">
        <v>726828.32500000007</v>
      </c>
      <c r="O459" s="21">
        <v>797434.18499999994</v>
      </c>
      <c r="P459" s="21">
        <v>877034.26749999996</v>
      </c>
      <c r="Q459" s="21">
        <v>965757.45875000011</v>
      </c>
      <c r="R459" s="21">
        <v>976023.01249999995</v>
      </c>
      <c r="S459" s="21">
        <v>1095212.83</v>
      </c>
      <c r="T459" s="21">
        <v>1194728.7874999999</v>
      </c>
    </row>
    <row r="460" spans="2:20" x14ac:dyDescent="0.3">
      <c r="B460" s="3" t="s">
        <v>535</v>
      </c>
      <c r="C460" s="21">
        <v>9419.3613888888885</v>
      </c>
      <c r="D460" s="21">
        <v>12201.365119047618</v>
      </c>
      <c r="E460" s="21">
        <v>16173.917857142858</v>
      </c>
      <c r="F460" s="21">
        <v>20768.049404761903</v>
      </c>
      <c r="G460" s="21">
        <v>24792.177050264556</v>
      </c>
      <c r="H460" s="43">
        <v>27813.161821548816</v>
      </c>
      <c r="I460" s="43">
        <v>39805.994340909099</v>
      </c>
      <c r="J460" s="43">
        <v>65662.538083333333</v>
      </c>
      <c r="K460" s="43">
        <v>148663.29051515149</v>
      </c>
      <c r="L460" s="21">
        <v>384335.38601694925</v>
      </c>
      <c r="M460" s="65">
        <v>588415.05797101452</v>
      </c>
      <c r="N460" s="123">
        <v>547108.01500000013</v>
      </c>
      <c r="O460" s="21">
        <v>508740.33499999996</v>
      </c>
      <c r="P460" s="21">
        <v>590770.77777777775</v>
      </c>
      <c r="Q460" s="21">
        <v>586892.5</v>
      </c>
      <c r="R460" s="21">
        <v>586892.5</v>
      </c>
      <c r="S460" s="21">
        <v>586892.5</v>
      </c>
      <c r="T460" s="21">
        <v>711844.35</v>
      </c>
    </row>
    <row r="461" spans="2:20" x14ac:dyDescent="0.3">
      <c r="B461" s="3" t="s">
        <v>536</v>
      </c>
      <c r="C461" s="21" t="s">
        <v>692</v>
      </c>
      <c r="D461" s="21" t="s">
        <v>692</v>
      </c>
      <c r="E461" s="21" t="s">
        <v>692</v>
      </c>
      <c r="F461" s="21" t="s">
        <v>692</v>
      </c>
      <c r="G461" s="21" t="s">
        <v>692</v>
      </c>
      <c r="H461" s="21" t="s">
        <v>692</v>
      </c>
      <c r="I461" s="21" t="s">
        <v>692</v>
      </c>
      <c r="J461" s="21" t="s">
        <v>692</v>
      </c>
      <c r="K461" s="21" t="s">
        <v>692</v>
      </c>
      <c r="L461" s="21" t="s">
        <v>692</v>
      </c>
      <c r="M461" s="43" t="s">
        <v>692</v>
      </c>
      <c r="N461" s="125" t="s">
        <v>692</v>
      </c>
      <c r="O461" s="21" t="s">
        <v>692</v>
      </c>
      <c r="P461" s="21" t="s">
        <v>692</v>
      </c>
      <c r="Q461" s="21" t="s">
        <v>692</v>
      </c>
      <c r="R461" s="21" t="s">
        <v>692</v>
      </c>
      <c r="S461" s="21" t="s">
        <v>699</v>
      </c>
      <c r="T461" s="21" t="s">
        <v>699</v>
      </c>
    </row>
    <row r="462" spans="2:20" x14ac:dyDescent="0.3">
      <c r="B462" s="27" t="s">
        <v>199</v>
      </c>
      <c r="C462" s="41">
        <f>+SUMPRODUCT(C463:C474,'III. Aportantes'!C463:C474)/'III. Aportantes'!C462</f>
        <v>6658.6865801486983</v>
      </c>
      <c r="D462" s="41">
        <f>+SUMPRODUCT(D463:D474,'III. Aportantes'!D463:D474)/'III. Aportantes'!D462</f>
        <v>9720.4977424190402</v>
      </c>
      <c r="E462" s="41">
        <f>+SUMPRODUCT(E463:E474,'III. Aportantes'!E463:E474)/'III. Aportantes'!E462</f>
        <v>13903.417475664897</v>
      </c>
      <c r="F462" s="41">
        <f>+SUMPRODUCT(F463:F474,'III. Aportantes'!F463:F474)/'III. Aportantes'!F462</f>
        <v>17696.46786639166</v>
      </c>
      <c r="G462" s="41">
        <f>+SUMPRODUCT(G463:G474,'III. Aportantes'!G463:G474)/'III. Aportantes'!G462</f>
        <v>23068.698983766441</v>
      </c>
      <c r="H462" s="41">
        <f>+SUMPRODUCT(H463:H474,'III. Aportantes'!H463:H474)/'III. Aportantes'!H462</f>
        <v>32953.445128358078</v>
      </c>
      <c r="I462" s="41">
        <f>+SUMPRODUCT(I463:I474,'III. Aportantes'!I463:I474)/'III. Aportantes'!I462</f>
        <v>50034.300598057896</v>
      </c>
      <c r="J462" s="41">
        <f>+SUMPRODUCT(J463:J474,'III. Aportantes'!J463:J474)/'III. Aportantes'!J462</f>
        <v>77344.052953891543</v>
      </c>
      <c r="K462" s="41">
        <f>+SUMPRODUCT(K463:K474,'III. Aportantes'!K463:K474)/'III. Aportantes'!K462</f>
        <v>165945.31522476571</v>
      </c>
      <c r="L462" s="41">
        <f>+SUMPRODUCT(L463:L474,'III. Aportantes'!L463:L474)/'III. Aportantes'!L462</f>
        <v>413185.46011182794</v>
      </c>
      <c r="M462" s="54">
        <f>+SUMPRODUCT(M463:M474,'III. Aportantes'!M463:M474)/'III. Aportantes'!M462</f>
        <v>719075.03074759454</v>
      </c>
      <c r="N462" s="122">
        <f>+SUMPRODUCT(N463:N474,'III. Aportantes'!N463:N474)/'III. Aportantes'!N462</f>
        <v>617558.64219895285</v>
      </c>
      <c r="O462" s="110">
        <f>+SUMPRODUCT(O463:O474,'III. Aportantes'!O463:O474)/'III. Aportantes'!O462</f>
        <v>651408.19624999992</v>
      </c>
      <c r="P462" s="110">
        <f>+SUMPRODUCT(P463:P474,'III. Aportantes'!P463:P474)/'III. Aportantes'!P462</f>
        <v>721451.70783505146</v>
      </c>
      <c r="Q462" s="110">
        <f>+SUMPRODUCT(Q463:Q474,'III. Aportantes'!Q463:Q474)/'III. Aportantes'!Q462</f>
        <v>727228.47154639184</v>
      </c>
      <c r="R462" s="110">
        <f>+SUMPRODUCT(R463:R474,'III. Aportantes'!R463:R474)/'III. Aportantes'!R462</f>
        <v>760755.1248421052</v>
      </c>
      <c r="S462" s="110">
        <f>+SUMPRODUCT(S463:S474,'III. Aportantes'!S463:S474)/'III. Aportantes'!S462</f>
        <v>789772.19348958321</v>
      </c>
      <c r="T462" s="110">
        <f>+SUMPRODUCT(T463:T474,'III. Aportantes'!T463:T474)/'III. Aportantes'!T462</f>
        <v>763750.51782828278</v>
      </c>
    </row>
    <row r="463" spans="2:20" x14ac:dyDescent="0.3">
      <c r="B463" s="3" t="s">
        <v>538</v>
      </c>
      <c r="C463" s="21">
        <v>5919.4182575757577</v>
      </c>
      <c r="D463" s="21">
        <v>9754.2336507936507</v>
      </c>
      <c r="E463" s="21">
        <v>11350.749914021166</v>
      </c>
      <c r="F463" s="21">
        <v>13860.151666666667</v>
      </c>
      <c r="G463" s="21">
        <v>18185.880003968254</v>
      </c>
      <c r="H463" s="43">
        <v>24413.30811111111</v>
      </c>
      <c r="I463" s="43">
        <v>35326.795674603178</v>
      </c>
      <c r="J463" s="43">
        <v>61328.011547619048</v>
      </c>
      <c r="K463" s="43">
        <v>113787.06486111111</v>
      </c>
      <c r="L463" s="21">
        <v>483277.47326923074</v>
      </c>
      <c r="M463" s="65">
        <v>843896.7103448275</v>
      </c>
      <c r="N463" s="123">
        <v>765091.0575</v>
      </c>
      <c r="O463" s="21">
        <v>825316.64249999996</v>
      </c>
      <c r="P463" s="21">
        <v>893475.3</v>
      </c>
      <c r="Q463" s="21">
        <v>801518.3125</v>
      </c>
      <c r="R463" s="21">
        <v>826758.47</v>
      </c>
      <c r="S463" s="21">
        <v>907852.28249999997</v>
      </c>
      <c r="T463" s="21">
        <v>878591.26799999992</v>
      </c>
    </row>
    <row r="464" spans="2:20" x14ac:dyDescent="0.3">
      <c r="B464" s="3" t="s">
        <v>540</v>
      </c>
      <c r="C464" s="21">
        <v>6470.5887229437221</v>
      </c>
      <c r="D464" s="21">
        <v>10809.030174603175</v>
      </c>
      <c r="E464" s="21">
        <v>15949.788791666668</v>
      </c>
      <c r="F464" s="21">
        <v>23882.307499999995</v>
      </c>
      <c r="G464" s="21">
        <v>33594.711388888893</v>
      </c>
      <c r="H464" s="43">
        <v>49028.692777777767</v>
      </c>
      <c r="I464" s="43">
        <v>82579.3036111111</v>
      </c>
      <c r="J464" s="43">
        <v>143753.91833333333</v>
      </c>
      <c r="K464" s="43">
        <v>305469.57750000001</v>
      </c>
      <c r="L464" s="21">
        <v>939889.77861111111</v>
      </c>
      <c r="M464" s="65">
        <v>1324841.8070370371</v>
      </c>
      <c r="N464" s="123">
        <v>1473790.0633333335</v>
      </c>
      <c r="O464" s="21">
        <v>978189.70250000001</v>
      </c>
      <c r="P464" s="21">
        <v>1322790.3500000001</v>
      </c>
      <c r="Q464" s="21">
        <v>1304961.2799999998</v>
      </c>
      <c r="R464" s="21">
        <v>1436659.8075000001</v>
      </c>
      <c r="S464" s="21">
        <v>1350242.3800000001</v>
      </c>
      <c r="T464" s="21">
        <v>1444496.1300000001</v>
      </c>
    </row>
    <row r="465" spans="2:20" x14ac:dyDescent="0.3">
      <c r="B465" s="3" t="s">
        <v>571</v>
      </c>
      <c r="C465" s="21">
        <v>4590.0580648148143</v>
      </c>
      <c r="D465" s="21">
        <v>6709.8067824074069</v>
      </c>
      <c r="E465" s="21">
        <v>10231.55351851852</v>
      </c>
      <c r="F465" s="21">
        <v>12616.626666666669</v>
      </c>
      <c r="G465" s="21">
        <v>18752.573148148149</v>
      </c>
      <c r="H465" s="43">
        <v>21846.896759259256</v>
      </c>
      <c r="I465" s="43">
        <v>29017.83058080808</v>
      </c>
      <c r="J465" s="43">
        <v>45271.069469696966</v>
      </c>
      <c r="K465" s="43">
        <v>100178.8278030303</v>
      </c>
      <c r="L465" s="21">
        <v>242476.52856060609</v>
      </c>
      <c r="M465" s="65">
        <v>347206.87441558437</v>
      </c>
      <c r="N465" s="123">
        <v>286635.21454545454</v>
      </c>
      <c r="O465" s="21">
        <v>377337.88636363641</v>
      </c>
      <c r="P465" s="21">
        <v>349899.27909090917</v>
      </c>
      <c r="Q465" s="21">
        <v>337733.47272727272</v>
      </c>
      <c r="R465" s="21">
        <v>345884.46272727271</v>
      </c>
      <c r="S465" s="21">
        <v>365236.72090909095</v>
      </c>
      <c r="T465" s="21">
        <v>367721.08454545453</v>
      </c>
    </row>
    <row r="466" spans="2:20" x14ac:dyDescent="0.3">
      <c r="B466" s="3" t="s">
        <v>541</v>
      </c>
      <c r="C466" s="21">
        <v>4379.4420324074081</v>
      </c>
      <c r="D466" s="21">
        <v>5745.385409090909</v>
      </c>
      <c r="E466" s="21">
        <v>9603.5102855477853</v>
      </c>
      <c r="F466" s="21">
        <v>15236.129834935897</v>
      </c>
      <c r="G466" s="21">
        <v>15855.157904761903</v>
      </c>
      <c r="H466" s="43">
        <v>20857.922369047621</v>
      </c>
      <c r="I466" s="43">
        <v>32078.656611111113</v>
      </c>
      <c r="J466" s="43">
        <v>49203.348746031756</v>
      </c>
      <c r="K466" s="43">
        <v>104385.06056904669</v>
      </c>
      <c r="L466" s="21">
        <v>190991.01108225109</v>
      </c>
      <c r="M466" s="65">
        <v>488723.33626865671</v>
      </c>
      <c r="N466" s="123">
        <v>285781.93222222227</v>
      </c>
      <c r="O466" s="21">
        <v>285781.93222222227</v>
      </c>
      <c r="P466" s="21">
        <v>511964.47631578951</v>
      </c>
      <c r="Q466" s="21">
        <v>513770.17250000004</v>
      </c>
      <c r="R466" s="21">
        <v>600732.15789473685</v>
      </c>
      <c r="S466" s="21">
        <v>594603.45000000007</v>
      </c>
      <c r="T466" s="21">
        <v>594603.45000000007</v>
      </c>
    </row>
    <row r="467" spans="2:20" x14ac:dyDescent="0.3">
      <c r="B467" s="3" t="s">
        <v>542</v>
      </c>
      <c r="C467" s="21">
        <v>9373.0917592592596</v>
      </c>
      <c r="D467" s="21">
        <v>13455.302777777777</v>
      </c>
      <c r="E467" s="21">
        <v>12993.997727582848</v>
      </c>
      <c r="F467" s="21">
        <v>13336.053427290695</v>
      </c>
      <c r="G467" s="21">
        <v>14846.672765700481</v>
      </c>
      <c r="H467" s="43">
        <v>22063.797581090406</v>
      </c>
      <c r="I467" s="43">
        <v>30966.606556704268</v>
      </c>
      <c r="J467" s="43">
        <v>43722.599268780199</v>
      </c>
      <c r="K467" s="43">
        <v>117045.49234179906</v>
      </c>
      <c r="L467" s="21">
        <v>331708.93978102191</v>
      </c>
      <c r="M467" s="65">
        <v>690442.20077922079</v>
      </c>
      <c r="N467" s="123">
        <v>463684.54545454535</v>
      </c>
      <c r="O467" s="21">
        <v>463684.54545454535</v>
      </c>
      <c r="P467" s="21">
        <v>667255.03636363638</v>
      </c>
      <c r="Q467" s="21">
        <v>676936.03636363638</v>
      </c>
      <c r="R467" s="21">
        <v>676936.03636363638</v>
      </c>
      <c r="S467" s="21">
        <v>941453.39818181831</v>
      </c>
      <c r="T467" s="21">
        <v>943145.80727272748</v>
      </c>
    </row>
    <row r="468" spans="2:20" x14ac:dyDescent="0.3">
      <c r="B468" s="3" t="s">
        <v>543</v>
      </c>
      <c r="C468" s="21">
        <v>8772.6713699494958</v>
      </c>
      <c r="D468" s="21">
        <v>12971.873946969697</v>
      </c>
      <c r="E468" s="21">
        <v>17689.406734848486</v>
      </c>
      <c r="F468" s="21">
        <v>23398.69318181818</v>
      </c>
      <c r="G468" s="21">
        <v>30493.809765151513</v>
      </c>
      <c r="H468" s="43">
        <v>39192.663499999995</v>
      </c>
      <c r="I468" s="43">
        <v>56335.557916666665</v>
      </c>
      <c r="J468" s="43">
        <v>103949.78908333334</v>
      </c>
      <c r="K468" s="43">
        <v>284073.88469696976</v>
      </c>
      <c r="L468" s="21">
        <v>654507.1906666666</v>
      </c>
      <c r="M468" s="65">
        <v>1060467.2211428571</v>
      </c>
      <c r="N468" s="123">
        <v>997687.09700000018</v>
      </c>
      <c r="O468" s="21">
        <v>1032666.5</v>
      </c>
      <c r="P468" s="21">
        <v>1019997.8299999998</v>
      </c>
      <c r="Q468" s="21">
        <v>967170.47100000002</v>
      </c>
      <c r="R468" s="21">
        <v>1006884.6009999998</v>
      </c>
      <c r="S468" s="21">
        <v>1184899.5870000001</v>
      </c>
      <c r="T468" s="21">
        <v>1213964.4620000003</v>
      </c>
    </row>
    <row r="469" spans="2:20" x14ac:dyDescent="0.3">
      <c r="B469" s="3" t="s">
        <v>544</v>
      </c>
      <c r="C469" s="21">
        <v>5515.0029166666673</v>
      </c>
      <c r="D469" s="21">
        <v>7937.2733333333317</v>
      </c>
      <c r="E469" s="21">
        <v>8626.8361111111099</v>
      </c>
      <c r="F469" s="21">
        <v>11882.136527777775</v>
      </c>
      <c r="G469" s="21">
        <v>27580.148027777785</v>
      </c>
      <c r="H469" s="43">
        <v>35839.790507575759</v>
      </c>
      <c r="I469" s="43">
        <v>51479.900168997672</v>
      </c>
      <c r="J469" s="43">
        <v>75018.053218142973</v>
      </c>
      <c r="K469" s="43">
        <v>138925.24114267679</v>
      </c>
      <c r="L469" s="21">
        <v>381130.96566666663</v>
      </c>
      <c r="M469" s="65">
        <v>652197.11730158736</v>
      </c>
      <c r="N469" s="123">
        <v>617840.21888888883</v>
      </c>
      <c r="O469" s="21">
        <v>639801.93888888892</v>
      </c>
      <c r="P469" s="21">
        <v>646052.68000000005</v>
      </c>
      <c r="Q469" s="21">
        <v>629501.63</v>
      </c>
      <c r="R469" s="21">
        <v>664796.45222222223</v>
      </c>
      <c r="S469" s="21">
        <v>682106.42999999993</v>
      </c>
      <c r="T469" s="21">
        <v>685280.47111111111</v>
      </c>
    </row>
    <row r="470" spans="2:20" x14ac:dyDescent="0.3">
      <c r="B470" s="3" t="s">
        <v>545</v>
      </c>
      <c r="C470" s="21">
        <v>2621.0113541666669</v>
      </c>
      <c r="D470" s="21">
        <v>2529.1861587301587</v>
      </c>
      <c r="E470" s="21">
        <v>11969.572321428574</v>
      </c>
      <c r="F470" s="21">
        <v>16142.830101495723</v>
      </c>
      <c r="G470" s="21">
        <v>15753.63666666666</v>
      </c>
      <c r="H470" s="43">
        <v>34944.033058035711</v>
      </c>
      <c r="I470" s="43">
        <v>48496.380541968596</v>
      </c>
      <c r="J470" s="43">
        <v>54051.355712801938</v>
      </c>
      <c r="K470" s="43">
        <v>93220.339218436988</v>
      </c>
      <c r="L470" s="21">
        <v>192572.01271293376</v>
      </c>
      <c r="M470" s="65">
        <v>364264.01213541668</v>
      </c>
      <c r="N470" s="123">
        <v>305385.11892857141</v>
      </c>
      <c r="O470" s="21">
        <v>381364.23333333328</v>
      </c>
      <c r="P470" s="21">
        <v>379460.1481481482</v>
      </c>
      <c r="Q470" s="21">
        <v>366734.26923076931</v>
      </c>
      <c r="R470" s="21">
        <v>366164.42307692295</v>
      </c>
      <c r="S470" s="21">
        <v>394511.98846153845</v>
      </c>
      <c r="T470" s="21">
        <v>360405.34375</v>
      </c>
    </row>
    <row r="471" spans="2:20" x14ac:dyDescent="0.3">
      <c r="B471" s="3" t="s">
        <v>546</v>
      </c>
      <c r="C471" s="21">
        <v>2170.6684615384615</v>
      </c>
      <c r="D471" s="21">
        <v>3762.3630198412689</v>
      </c>
      <c r="E471" s="21">
        <v>8868.5084999999999</v>
      </c>
      <c r="F471" s="21">
        <v>9573.9898474945512</v>
      </c>
      <c r="G471" s="21">
        <v>8993.7378513071908</v>
      </c>
      <c r="H471" s="43">
        <v>14151.562034442723</v>
      </c>
      <c r="I471" s="43">
        <v>22681.784430147061</v>
      </c>
      <c r="J471" s="43">
        <v>44280.468169934647</v>
      </c>
      <c r="K471" s="43">
        <v>92004.855019841285</v>
      </c>
      <c r="L471" s="21">
        <v>343560.90811518318</v>
      </c>
      <c r="M471" s="65">
        <v>603227.2721052632</v>
      </c>
      <c r="N471" s="123">
        <v>555817.38529411762</v>
      </c>
      <c r="O471" s="21">
        <v>615566.79705882352</v>
      </c>
      <c r="P471" s="21">
        <v>644735.62058823532</v>
      </c>
      <c r="Q471" s="21">
        <v>731754.91470588255</v>
      </c>
      <c r="R471" s="21">
        <v>785513.78500000015</v>
      </c>
      <c r="S471" s="21">
        <v>429527.27533333335</v>
      </c>
      <c r="T471" s="21">
        <v>429527.27533333335</v>
      </c>
    </row>
    <row r="472" spans="2:20" x14ac:dyDescent="0.3">
      <c r="B472" s="3" t="s">
        <v>547</v>
      </c>
      <c r="C472" s="21">
        <v>6598.2002898550718</v>
      </c>
      <c r="D472" s="21">
        <v>10623.760662055336</v>
      </c>
      <c r="E472" s="21">
        <v>15591.983286130535</v>
      </c>
      <c r="F472" s="21">
        <v>20100.931025386653</v>
      </c>
      <c r="G472" s="21">
        <v>27131.830469373221</v>
      </c>
      <c r="H472" s="43">
        <v>36087.372384852802</v>
      </c>
      <c r="I472" s="43">
        <v>54196.11834045584</v>
      </c>
      <c r="J472" s="43">
        <v>90461.426792307684</v>
      </c>
      <c r="K472" s="43">
        <v>210170.25694800573</v>
      </c>
      <c r="L472" s="21">
        <v>449029.14806666662</v>
      </c>
      <c r="M472" s="65">
        <v>760514.20865030668</v>
      </c>
      <c r="N472" s="123">
        <v>650233.94565217383</v>
      </c>
      <c r="O472" s="21">
        <v>664553.442173913</v>
      </c>
      <c r="P472" s="21">
        <v>771363.52130434779</v>
      </c>
      <c r="Q472" s="21">
        <v>786763.12217391306</v>
      </c>
      <c r="R472" s="21">
        <v>786973.70521739137</v>
      </c>
      <c r="S472" s="21">
        <v>826704.25375000003</v>
      </c>
      <c r="T472" s="21">
        <v>831062.33249999979</v>
      </c>
    </row>
    <row r="473" spans="2:20" x14ac:dyDescent="0.3">
      <c r="B473" s="3" t="s">
        <v>549</v>
      </c>
      <c r="C473" s="21">
        <v>9345.2085833333349</v>
      </c>
      <c r="D473" s="21">
        <v>13349.603707837026</v>
      </c>
      <c r="E473" s="21">
        <v>17938.95696992907</v>
      </c>
      <c r="F473" s="21">
        <v>24451.172358595442</v>
      </c>
      <c r="G473" s="21">
        <v>36510.230562550911</v>
      </c>
      <c r="H473" s="43">
        <v>52605.618711963914</v>
      </c>
      <c r="I473" s="43">
        <v>85279.10322311167</v>
      </c>
      <c r="J473" s="43">
        <v>132873.5291295636</v>
      </c>
      <c r="K473" s="43">
        <v>300455.99123611109</v>
      </c>
      <c r="L473" s="21">
        <v>751983.7977586207</v>
      </c>
      <c r="M473" s="65">
        <v>1156207.5780904521</v>
      </c>
      <c r="N473" s="123">
        <v>1038549.7020689656</v>
      </c>
      <c r="O473" s="21">
        <v>1105687.7020689654</v>
      </c>
      <c r="P473" s="21">
        <v>1125091.7593103449</v>
      </c>
      <c r="Q473" s="21">
        <v>1164332.3737931035</v>
      </c>
      <c r="R473" s="21">
        <v>1226649.3674999999</v>
      </c>
      <c r="S473" s="21">
        <v>1267971.4960714285</v>
      </c>
      <c r="T473" s="21">
        <v>1172582.9362962963</v>
      </c>
    </row>
    <row r="474" spans="2:20" x14ac:dyDescent="0.3">
      <c r="B474" s="3" t="s">
        <v>551</v>
      </c>
      <c r="C474" s="21">
        <v>8173.8360606060623</v>
      </c>
      <c r="D474" s="21">
        <v>10135.634832944832</v>
      </c>
      <c r="E474" s="21">
        <v>15282.18075631313</v>
      </c>
      <c r="F474" s="21">
        <v>20488.715</v>
      </c>
      <c r="G474" s="21">
        <v>27739.23590782638</v>
      </c>
      <c r="H474" s="43">
        <v>37282.312503501402</v>
      </c>
      <c r="I474" s="43">
        <v>58164.07558823529</v>
      </c>
      <c r="J474" s="43">
        <v>93906.481612773772</v>
      </c>
      <c r="K474" s="43">
        <v>178630.21040270969</v>
      </c>
      <c r="L474" s="21">
        <v>428110.35789215681</v>
      </c>
      <c r="M474" s="65">
        <v>810835.89589147293</v>
      </c>
      <c r="N474" s="123">
        <v>786082.95117647061</v>
      </c>
      <c r="O474" s="21">
        <v>786915.10777777783</v>
      </c>
      <c r="P474" s="21">
        <v>802701.93789473688</v>
      </c>
      <c r="Q474" s="21">
        <v>768421.37263157882</v>
      </c>
      <c r="R474" s="21">
        <v>821748.92055555549</v>
      </c>
      <c r="S474" s="21">
        <v>839471.38210526307</v>
      </c>
      <c r="T474" s="21">
        <v>867219.40684210532</v>
      </c>
    </row>
    <row r="475" spans="2:20" x14ac:dyDescent="0.3">
      <c r="B475" s="27" t="s">
        <v>200</v>
      </c>
      <c r="C475" s="41">
        <f>+SUMPRODUCT(C476:C478,'III. Aportantes'!C476:C478)/'III. Aportantes'!C475</f>
        <v>4611.6895568783066</v>
      </c>
      <c r="D475" s="41">
        <f>+SUMPRODUCT(D476:D478,'III. Aportantes'!D476:D478)/'III. Aportantes'!D475</f>
        <v>5415.4128697340466</v>
      </c>
      <c r="E475" s="41">
        <f>+SUMPRODUCT(E476:E478,'III. Aportantes'!E476:E478)/'III. Aportantes'!E475</f>
        <v>7177.7379924242423</v>
      </c>
      <c r="F475" s="41">
        <f>+SUMPRODUCT(F476:F478,'III. Aportantes'!F476:F478)/'III. Aportantes'!F475</f>
        <v>9632.9618239693955</v>
      </c>
      <c r="G475" s="41">
        <f>+SUMPRODUCT(G476:G478,'III. Aportantes'!G476:G478)/'III. Aportantes'!G475</f>
        <v>11999.715168690162</v>
      </c>
      <c r="H475" s="54">
        <f>+SUMPRODUCT(H476:H478,'III. Aportantes'!H476:H478)/'III. Aportantes'!H475</f>
        <v>20121.536958241359</v>
      </c>
      <c r="I475" s="54">
        <f>+SUMPRODUCT(I476:I478,'III. Aportantes'!I476:I478)/'III. Aportantes'!I475</f>
        <v>29493.898709795987</v>
      </c>
      <c r="J475" s="54">
        <f>+SUMPRODUCT(J476:J478,'III. Aportantes'!J476:J478)/'III. Aportantes'!J475</f>
        <v>40452.347885604482</v>
      </c>
      <c r="K475" s="54">
        <f>+SUMPRODUCT(K476:K478,'III. Aportantes'!K476:K478)/'III. Aportantes'!K475</f>
        <v>79712.707217498115</v>
      </c>
      <c r="L475" s="54">
        <f>+SUMPRODUCT(L476:L478,'III. Aportantes'!L476:L478)/'III. Aportantes'!L475</f>
        <v>237198.86543554006</v>
      </c>
      <c r="M475" s="54">
        <f>+SUMPRODUCT(M476:M478,'III. Aportantes'!M476:M478)/'III. Aportantes'!M475</f>
        <v>393650.37518518523</v>
      </c>
      <c r="N475" s="122">
        <f>+SUMPRODUCT(N476:N478,'III. Aportantes'!N476:N478)/'III. Aportantes'!N475</f>
        <v>330625.91749999992</v>
      </c>
      <c r="O475" s="110">
        <f>+SUMPRODUCT(O476:O478,'III. Aportantes'!O476:O478)/'III. Aportantes'!O475</f>
        <v>390733.38999999996</v>
      </c>
      <c r="P475" s="110">
        <f>+SUMPRODUCT(P476:P478,'III. Aportantes'!P476:P478)/'III. Aportantes'!P475</f>
        <v>390733.38999999996</v>
      </c>
      <c r="Q475" s="110">
        <f>+SUMPRODUCT(Q476:Q478,'III. Aportantes'!Q476:Q478)/'III. Aportantes'!Q475</f>
        <v>390873.79541666666</v>
      </c>
      <c r="R475" s="110">
        <f>+SUMPRODUCT(R476:R478,'III. Aportantes'!R476:R478)/'III. Aportantes'!R475</f>
        <v>390873.79541666666</v>
      </c>
      <c r="S475" s="110">
        <f>+SUMPRODUCT(S476:S478,'III. Aportantes'!S476:S478)/'III. Aportantes'!S475</f>
        <v>436171.28238095238</v>
      </c>
      <c r="T475" s="110">
        <f>+SUMPRODUCT(T476:T478,'III. Aportantes'!T476:T478)/'III. Aportantes'!T475</f>
        <v>436171.28238095238</v>
      </c>
    </row>
    <row r="476" spans="2:20" x14ac:dyDescent="0.3">
      <c r="B476" s="3" t="s">
        <v>552</v>
      </c>
      <c r="C476" s="21">
        <v>3420.7178452380958</v>
      </c>
      <c r="D476" s="21">
        <v>3333.6832870370367</v>
      </c>
      <c r="E476" s="21">
        <v>4364.5301851851864</v>
      </c>
      <c r="F476" s="21">
        <v>6030.0459259259269</v>
      </c>
      <c r="G476" s="21">
        <v>6277.2784606481473</v>
      </c>
      <c r="H476" s="43">
        <v>18822.892194444445</v>
      </c>
      <c r="I476" s="43">
        <v>27772.441917989421</v>
      </c>
      <c r="J476" s="43">
        <v>42943.962544642862</v>
      </c>
      <c r="K476" s="43">
        <v>27308.976249999996</v>
      </c>
      <c r="L476" s="21">
        <v>76400.716623376618</v>
      </c>
      <c r="M476" s="65">
        <v>312390.36092592595</v>
      </c>
      <c r="N476" s="123">
        <v>220045.66124999995</v>
      </c>
      <c r="O476" s="21">
        <v>337141.64750000002</v>
      </c>
      <c r="P476" s="21">
        <v>337141.64750000002</v>
      </c>
      <c r="Q476" s="21">
        <v>337141.64750000002</v>
      </c>
      <c r="R476" s="21">
        <v>337141.64750000002</v>
      </c>
      <c r="S476" s="21">
        <v>308584.39142857143</v>
      </c>
      <c r="T476" s="21">
        <v>308584.39142857143</v>
      </c>
    </row>
    <row r="477" spans="2:20" x14ac:dyDescent="0.3">
      <c r="B477" s="3" t="s">
        <v>553</v>
      </c>
      <c r="C477" s="21">
        <v>6377.2171031746029</v>
      </c>
      <c r="D477" s="21">
        <v>7363.232</v>
      </c>
      <c r="E477" s="21">
        <v>8903.0073611111111</v>
      </c>
      <c r="F477" s="21">
        <v>11468.990198412699</v>
      </c>
      <c r="G477" s="21">
        <v>14726.030138888891</v>
      </c>
      <c r="H477" s="43">
        <v>18958.63111111111</v>
      </c>
      <c r="I477" s="43">
        <v>25327.13377777777</v>
      </c>
      <c r="J477" s="43">
        <v>26350.89799999999</v>
      </c>
      <c r="K477" s="43">
        <v>83344.088472222225</v>
      </c>
      <c r="L477" s="21">
        <v>279336.32119658124</v>
      </c>
      <c r="M477" s="65">
        <v>337879.88868852454</v>
      </c>
      <c r="N477" s="123">
        <v>314362.59666666662</v>
      </c>
      <c r="O477" s="21">
        <v>314362.59666666662</v>
      </c>
      <c r="P477" s="21">
        <v>314362.59666666662</v>
      </c>
      <c r="Q477" s="21">
        <v>314362.59666666662</v>
      </c>
      <c r="R477" s="21">
        <v>314362.59666666662</v>
      </c>
      <c r="S477" s="21">
        <v>404022.27250000002</v>
      </c>
      <c r="T477" s="21">
        <v>404022.27250000002</v>
      </c>
    </row>
    <row r="478" spans="2:20" x14ac:dyDescent="0.3">
      <c r="B478" s="3" t="s">
        <v>554</v>
      </c>
      <c r="C478" s="21">
        <v>4217.7420634920627</v>
      </c>
      <c r="D478" s="21">
        <v>6645.119246031747</v>
      </c>
      <c r="E478" s="21">
        <v>9315.9171428571426</v>
      </c>
      <c r="F478" s="21">
        <v>12385.538928571428</v>
      </c>
      <c r="G478" s="21">
        <v>15946.028095238093</v>
      </c>
      <c r="H478" s="43">
        <v>23317.30785714286</v>
      </c>
      <c r="I478" s="43">
        <v>36624.007202380955</v>
      </c>
      <c r="J478" s="43">
        <v>55665.408541666664</v>
      </c>
      <c r="K478" s="43">
        <v>118335.21114583335</v>
      </c>
      <c r="L478" s="21">
        <v>317321.17870967742</v>
      </c>
      <c r="M478" s="65">
        <v>559395.91659574467</v>
      </c>
      <c r="N478" s="123">
        <v>477913.33714285708</v>
      </c>
      <c r="O478" s="21">
        <v>550172.11571428564</v>
      </c>
      <c r="P478" s="21">
        <v>550172.11571428564</v>
      </c>
      <c r="Q478" s="21">
        <v>550653.50571428565</v>
      </c>
      <c r="R478" s="21">
        <v>550653.50571428565</v>
      </c>
      <c r="S478" s="21">
        <v>627888.00166666671</v>
      </c>
      <c r="T478" s="21">
        <v>627888.00166666671</v>
      </c>
    </row>
    <row r="479" spans="2:20" x14ac:dyDescent="0.3">
      <c r="B479" s="27" t="s">
        <v>201</v>
      </c>
      <c r="C479" s="41">
        <f>+SUMPRODUCT(C480:C483,'III. Aportantes'!C480:C483)/'III. Aportantes'!C479</f>
        <v>6722.4361640991165</v>
      </c>
      <c r="D479" s="41">
        <f>+SUMPRODUCT(D480:D483,'III. Aportantes'!D480:D483)/'III. Aportantes'!D479</f>
        <v>9157.6670428019224</v>
      </c>
      <c r="E479" s="41">
        <f>+SUMPRODUCT(E480:E483,'III. Aportantes'!E480:E483)/'III. Aportantes'!E479</f>
        <v>11579.574740770326</v>
      </c>
      <c r="F479" s="41">
        <f>+SUMPRODUCT(F480:F483,'III. Aportantes'!F480:F483)/'III. Aportantes'!F479</f>
        <v>14156.516899999999</v>
      </c>
      <c r="G479" s="41">
        <f>+SUMPRODUCT(G480:G483,'III. Aportantes'!G480:G483)/'III. Aportantes'!G479</f>
        <v>20187.619264257133</v>
      </c>
      <c r="H479" s="54">
        <f>+SUMPRODUCT(H480:H483,'III. Aportantes'!H480:H483)/'III. Aportantes'!H479</f>
        <v>28615.486714899569</v>
      </c>
      <c r="I479" s="54">
        <f>+SUMPRODUCT(I480:I483,'III. Aportantes'!I480:I483)/'III. Aportantes'!I479</f>
        <v>39106.221275239666</v>
      </c>
      <c r="J479" s="54">
        <f>+SUMPRODUCT(J480:J483,'III. Aportantes'!J480:J483)/'III. Aportantes'!J479</f>
        <v>66077.473597244956</v>
      </c>
      <c r="K479" s="54">
        <f>+SUMPRODUCT(K480:K483,'III. Aportantes'!K480:K483)/'III. Aportantes'!K479</f>
        <v>137337.26158326393</v>
      </c>
      <c r="L479" s="54">
        <f>+SUMPRODUCT(L480:L483,'III. Aportantes'!L480:L483)/'III. Aportantes'!L479</f>
        <v>335078.78399999999</v>
      </c>
      <c r="M479" s="54">
        <f>+SUMPRODUCT(M480:M483,'III. Aportantes'!M480:M483)/'III. Aportantes'!M479</f>
        <v>622032.89951923082</v>
      </c>
      <c r="N479" s="122">
        <f>+SUMPRODUCT(N480:N483,'III. Aportantes'!N480:N483)/'III. Aportantes'!N479</f>
        <v>512973.25533333333</v>
      </c>
      <c r="O479" s="110">
        <f>+SUMPRODUCT(O480:O483,'III. Aportantes'!O480:O483)/'III. Aportantes'!O479</f>
        <v>597330.84379310335</v>
      </c>
      <c r="P479" s="110">
        <f>+SUMPRODUCT(P480:P483,'III. Aportantes'!P480:P483)/'III. Aportantes'!P479</f>
        <v>636657.94586206891</v>
      </c>
      <c r="Q479" s="110">
        <f>+SUMPRODUCT(Q480:Q483,'III. Aportantes'!Q480:Q483)/'III. Aportantes'!Q479</f>
        <v>596415.00733333325</v>
      </c>
      <c r="R479" s="110">
        <f>+SUMPRODUCT(R480:R483,'III. Aportantes'!R480:R483)/'III. Aportantes'!R479</f>
        <v>735059.11066666665</v>
      </c>
      <c r="S479" s="110">
        <f>+SUMPRODUCT(S480:S483,'III. Aportantes'!S480:S483)/'III. Aportantes'!S479</f>
        <v>633014.91133333335</v>
      </c>
      <c r="T479" s="110">
        <f>+SUMPRODUCT(T480:T483,'III. Aportantes'!T480:T483)/'III. Aportantes'!T479</f>
        <v>642443.32200000004</v>
      </c>
    </row>
    <row r="480" spans="2:20" x14ac:dyDescent="0.3">
      <c r="B480" s="3" t="s">
        <v>555</v>
      </c>
      <c r="C480" s="21">
        <v>5742.3090918803418</v>
      </c>
      <c r="D480" s="21">
        <v>6827.9147336182332</v>
      </c>
      <c r="E480" s="21">
        <v>9116.4125925925964</v>
      </c>
      <c r="F480" s="21">
        <v>10606.369907407405</v>
      </c>
      <c r="G480" s="21">
        <v>16701.690921774305</v>
      </c>
      <c r="H480" s="43">
        <v>20586.967240231988</v>
      </c>
      <c r="I480" s="43">
        <v>26160.535587606839</v>
      </c>
      <c r="J480" s="43">
        <v>45335.429017094022</v>
      </c>
      <c r="K480" s="43">
        <v>91658.03781974969</v>
      </c>
      <c r="L480" s="21">
        <v>262373.52430463576</v>
      </c>
      <c r="M480" s="65">
        <v>573915.03047058824</v>
      </c>
      <c r="N480" s="123">
        <v>427761.40461538458</v>
      </c>
      <c r="O480" s="21">
        <v>480246.39083333325</v>
      </c>
      <c r="P480" s="21">
        <v>576894.8666666667</v>
      </c>
      <c r="Q480" s="21">
        <v>532862.35166666668</v>
      </c>
      <c r="R480" s="21">
        <v>849874.55249999999</v>
      </c>
      <c r="S480" s="21">
        <v>578933.91749999998</v>
      </c>
      <c r="T480" s="21">
        <v>583011.19833333336</v>
      </c>
    </row>
    <row r="481" spans="2:20" x14ac:dyDescent="0.3">
      <c r="B481" s="3" t="s">
        <v>556</v>
      </c>
      <c r="C481" s="21">
        <v>9489.6561904761893</v>
      </c>
      <c r="D481" s="21">
        <v>13309.672098214285</v>
      </c>
      <c r="E481" s="21">
        <v>16084.211686507939</v>
      </c>
      <c r="F481" s="21">
        <v>20668.038055555557</v>
      </c>
      <c r="G481" s="21">
        <v>30987.365972222222</v>
      </c>
      <c r="H481" s="43">
        <v>46432.890416666662</v>
      </c>
      <c r="I481" s="43">
        <v>70380.404722222214</v>
      </c>
      <c r="J481" s="43">
        <v>121253.10180555558</v>
      </c>
      <c r="K481" s="43">
        <v>246408.25541666665</v>
      </c>
      <c r="L481" s="21">
        <v>511824.80482758622</v>
      </c>
      <c r="M481" s="65">
        <v>819881.52428571426</v>
      </c>
      <c r="N481" s="123">
        <v>697316.29800000007</v>
      </c>
      <c r="O481" s="21">
        <v>794418.55799999996</v>
      </c>
      <c r="P481" s="21">
        <v>782369.78599999996</v>
      </c>
      <c r="Q481" s="21">
        <v>812823.02</v>
      </c>
      <c r="R481" s="21">
        <v>877852.26800000004</v>
      </c>
      <c r="S481" s="21">
        <v>881930.84400000004</v>
      </c>
      <c r="T481" s="21">
        <v>892459.89600000007</v>
      </c>
    </row>
    <row r="482" spans="2:20" x14ac:dyDescent="0.3">
      <c r="B482" s="3" t="s">
        <v>557</v>
      </c>
      <c r="C482" s="21">
        <v>8056.4504999999999</v>
      </c>
      <c r="D482" s="21">
        <v>10819.036166666667</v>
      </c>
      <c r="E482" s="21">
        <v>14946.239000000001</v>
      </c>
      <c r="F482" s="21">
        <v>21285.481250000001</v>
      </c>
      <c r="G482" s="21">
        <v>26947.731458333332</v>
      </c>
      <c r="H482" s="43">
        <v>33521.471458333333</v>
      </c>
      <c r="I482" s="43">
        <v>39041.989055555554</v>
      </c>
      <c r="J482" s="43">
        <v>55702.871111111112</v>
      </c>
      <c r="K482" s="43">
        <v>135261.00175099203</v>
      </c>
      <c r="L482" s="21">
        <v>294124.10493506497</v>
      </c>
      <c r="M482" s="65">
        <v>657919.93333333335</v>
      </c>
      <c r="N482" s="123">
        <v>549252.22200000007</v>
      </c>
      <c r="O482" s="21">
        <v>762513.06599999999</v>
      </c>
      <c r="P482" s="21">
        <v>770702.68799999997</v>
      </c>
      <c r="Q482" s="21">
        <v>609834.53999999992</v>
      </c>
      <c r="R482" s="21">
        <v>614839.61500000011</v>
      </c>
      <c r="S482" s="21">
        <v>643101.07500000007</v>
      </c>
      <c r="T482" s="21">
        <v>673314.35666666657</v>
      </c>
    </row>
    <row r="483" spans="2:20" x14ac:dyDescent="0.3">
      <c r="B483" s="3" t="s">
        <v>558</v>
      </c>
      <c r="C483" s="21">
        <v>4669.7986111111104</v>
      </c>
      <c r="D483" s="21">
        <v>6465.3669722222221</v>
      </c>
      <c r="E483" s="21">
        <v>7838.3423611111111</v>
      </c>
      <c r="F483" s="21">
        <v>8217.5733333333337</v>
      </c>
      <c r="G483" s="21">
        <v>11562.49375</v>
      </c>
      <c r="H483" s="43">
        <v>26094.69746031746</v>
      </c>
      <c r="I483" s="43">
        <v>37404.135196759249</v>
      </c>
      <c r="J483" s="43">
        <v>66683.259722222225</v>
      </c>
      <c r="K483" s="43">
        <v>132768.99086805558</v>
      </c>
      <c r="L483" s="21">
        <v>381278.01369047619</v>
      </c>
      <c r="M483" s="65">
        <v>535619.07673469384</v>
      </c>
      <c r="N483" s="123">
        <v>513636.6857142857</v>
      </c>
      <c r="O483" s="21">
        <v>539282.80857142853</v>
      </c>
      <c r="P483" s="21">
        <v>539282.80857142853</v>
      </c>
      <c r="Q483" s="21">
        <v>539282.80857142853</v>
      </c>
      <c r="R483" s="21">
        <v>539282.80857142853</v>
      </c>
      <c r="S483" s="21">
        <v>539282.80857142853</v>
      </c>
      <c r="T483" s="21">
        <v>539282.80857142853</v>
      </c>
    </row>
    <row r="484" spans="2:20" x14ac:dyDescent="0.3">
      <c r="B484" s="27" t="s">
        <v>202</v>
      </c>
      <c r="C484" s="41">
        <f>+SUMPRODUCT(C485:C489,'III. Aportantes'!C485:C489)/'III. Aportantes'!C484</f>
        <v>6018.9936964055069</v>
      </c>
      <c r="D484" s="41">
        <f>+SUMPRODUCT(D485:D489,'III. Aportantes'!D485:D489)/'III. Aportantes'!D484</f>
        <v>6860.3301478684216</v>
      </c>
      <c r="E484" s="41">
        <f>+SUMPRODUCT(E485:E489,'III. Aportantes'!E485:E489)/'III. Aportantes'!E484</f>
        <v>8837.8120335038184</v>
      </c>
      <c r="F484" s="41">
        <f>+SUMPRODUCT(F485:F489,'III. Aportantes'!F485:F489)/'III. Aportantes'!F484</f>
        <v>13096.848625665025</v>
      </c>
      <c r="G484" s="41">
        <v>16608.695076172211</v>
      </c>
      <c r="H484" s="41">
        <v>21639.373026104506</v>
      </c>
      <c r="I484" s="41">
        <v>32459.095483187593</v>
      </c>
      <c r="J484" s="41">
        <v>51383.77687173841</v>
      </c>
      <c r="K484" s="41">
        <v>121793.46000587451</v>
      </c>
      <c r="L484" s="41">
        <v>339204.83059225517</v>
      </c>
      <c r="M484" s="41">
        <v>597241.93152892566</v>
      </c>
      <c r="N484" s="122">
        <v>493314.3424324324</v>
      </c>
      <c r="O484" s="110">
        <v>556071.44714285713</v>
      </c>
      <c r="P484" s="110">
        <v>610299.90794117656</v>
      </c>
      <c r="Q484" s="110">
        <v>603624.72941176465</v>
      </c>
      <c r="R484" s="110">
        <v>606499.53970588231</v>
      </c>
      <c r="S484" s="110">
        <v>650452.94852941181</v>
      </c>
      <c r="T484" s="110">
        <v>670811.58352941182</v>
      </c>
    </row>
    <row r="485" spans="2:20" x14ac:dyDescent="0.3">
      <c r="B485" s="3" t="s">
        <v>559</v>
      </c>
      <c r="C485" s="21">
        <v>5527.635208333334</v>
      </c>
      <c r="D485" s="21">
        <v>5418.507375000001</v>
      </c>
      <c r="E485" s="21">
        <v>6714.6393452380953</v>
      </c>
      <c r="F485" s="21">
        <v>7594.4266319444432</v>
      </c>
      <c r="G485" s="21">
        <v>10002.746631944447</v>
      </c>
      <c r="H485" s="43">
        <v>12159.872222222226</v>
      </c>
      <c r="I485" s="43">
        <v>17046.975416666672</v>
      </c>
      <c r="J485" s="43">
        <v>25711.027242132866</v>
      </c>
      <c r="K485" s="43">
        <v>39376.976458333345</v>
      </c>
      <c r="L485" s="21">
        <v>23223.670000000006</v>
      </c>
      <c r="M485" s="65">
        <v>31050.288888888885</v>
      </c>
      <c r="N485" s="123">
        <v>30537.300000000003</v>
      </c>
      <c r="O485" s="21">
        <v>30537.300000000003</v>
      </c>
      <c r="P485" s="21">
        <v>31255.484444444442</v>
      </c>
      <c r="Q485" s="21">
        <v>31255.484444444442</v>
      </c>
      <c r="R485" s="21">
        <v>31255.484444444442</v>
      </c>
      <c r="S485" s="21">
        <v>31255.484444444442</v>
      </c>
      <c r="T485" s="21">
        <v>31255.484444444442</v>
      </c>
    </row>
    <row r="486" spans="2:20" x14ac:dyDescent="0.3">
      <c r="B486" s="3" t="s">
        <v>560</v>
      </c>
      <c r="C486" s="21">
        <v>4897.6280876068386</v>
      </c>
      <c r="D486" s="21">
        <v>5159.0934027777776</v>
      </c>
      <c r="E486" s="21">
        <v>5496.2156437728954</v>
      </c>
      <c r="F486" s="21">
        <v>11035.350229166666</v>
      </c>
      <c r="G486" s="21">
        <v>14756.14417824074</v>
      </c>
      <c r="H486" s="43">
        <v>23389.68181216931</v>
      </c>
      <c r="I486" s="43">
        <v>33871.402360690241</v>
      </c>
      <c r="J486" s="43">
        <v>50995.54208754209</v>
      </c>
      <c r="K486" s="43">
        <v>127221.85013888888</v>
      </c>
      <c r="L486" s="21">
        <v>354303.44398148142</v>
      </c>
      <c r="M486" s="65">
        <v>560022.04442307702</v>
      </c>
      <c r="N486" s="123">
        <v>399949.79555555549</v>
      </c>
      <c r="O486" s="21">
        <v>543833.82750000001</v>
      </c>
      <c r="P486" s="21">
        <v>608299.05142857146</v>
      </c>
      <c r="Q486" s="21">
        <v>567639.29</v>
      </c>
      <c r="R486" s="21">
        <v>583373.93857142865</v>
      </c>
      <c r="S486" s="21">
        <v>628336.71714285738</v>
      </c>
      <c r="T486" s="21">
        <v>636769.22142857139</v>
      </c>
    </row>
    <row r="487" spans="2:20" x14ac:dyDescent="0.3">
      <c r="B487" s="3" t="s">
        <v>561</v>
      </c>
      <c r="C487" s="21">
        <v>6851.8012179487168</v>
      </c>
      <c r="D487" s="21">
        <v>8344.1731313131313</v>
      </c>
      <c r="E487" s="21">
        <v>11923.107424242424</v>
      </c>
      <c r="F487" s="21">
        <v>17164.993689393938</v>
      </c>
      <c r="G487" s="21">
        <v>20707.764716880341</v>
      </c>
      <c r="H487" s="43">
        <v>24398.397774864028</v>
      </c>
      <c r="I487" s="43">
        <v>37811.845716422467</v>
      </c>
      <c r="J487" s="43">
        <v>63893.095227258855</v>
      </c>
      <c r="K487" s="43">
        <v>173548.60376835315</v>
      </c>
      <c r="L487" s="21">
        <v>496542.03535294114</v>
      </c>
      <c r="M487" s="65">
        <v>961069.18934782594</v>
      </c>
      <c r="N487" s="123">
        <v>790056.12928571424</v>
      </c>
      <c r="O487" s="21">
        <v>885676.79461538454</v>
      </c>
      <c r="P487" s="21">
        <v>981354.47307692305</v>
      </c>
      <c r="Q487" s="21">
        <v>985790.03153846145</v>
      </c>
      <c r="R487" s="21">
        <v>984836.26307692297</v>
      </c>
      <c r="S487" s="21">
        <v>1047229.9130769229</v>
      </c>
      <c r="T487" s="21">
        <v>1065695.5715384616</v>
      </c>
    </row>
    <row r="488" spans="2:20" x14ac:dyDescent="0.3">
      <c r="B488" s="3" t="s">
        <v>562</v>
      </c>
      <c r="C488" s="21">
        <v>6007.0786944444444</v>
      </c>
      <c r="D488" s="21">
        <v>8453.622666666668</v>
      </c>
      <c r="E488" s="21">
        <v>12456.791541666666</v>
      </c>
      <c r="F488" s="21">
        <v>17444.566666666666</v>
      </c>
      <c r="G488" s="21">
        <v>21575.666666666664</v>
      </c>
      <c r="H488" s="43">
        <v>29382.722222222223</v>
      </c>
      <c r="I488" s="43">
        <v>48900.291666666664</v>
      </c>
      <c r="J488" s="43">
        <v>90388.507777777777</v>
      </c>
      <c r="K488" s="43">
        <v>160960.90277777775</v>
      </c>
      <c r="L488" s="21">
        <v>437195.69444444444</v>
      </c>
      <c r="M488" s="65">
        <v>841202.02380952379</v>
      </c>
      <c r="N488" s="123">
        <v>791530</v>
      </c>
      <c r="O488" s="21">
        <v>791530</v>
      </c>
      <c r="P488" s="21">
        <v>834863.33333333337</v>
      </c>
      <c r="Q488" s="21">
        <v>834863.33333333337</v>
      </c>
      <c r="R488" s="21">
        <v>834863.33333333337</v>
      </c>
      <c r="S488" s="21">
        <v>834863.33333333337</v>
      </c>
      <c r="T488" s="21">
        <v>965900.83333333337</v>
      </c>
    </row>
    <row r="489" spans="2:20" x14ac:dyDescent="0.3">
      <c r="B489" s="3" t="s">
        <v>563</v>
      </c>
      <c r="C489" s="21">
        <v>7628.7768055555562</v>
      </c>
      <c r="D489" s="21">
        <v>9802.2222222222208</v>
      </c>
      <c r="E489" s="21">
        <v>12582.777777777779</v>
      </c>
      <c r="F489" s="21">
        <v>14930</v>
      </c>
      <c r="G489" s="21" t="s">
        <v>692</v>
      </c>
      <c r="H489" s="21" t="s">
        <v>692</v>
      </c>
      <c r="I489" s="21" t="s">
        <v>692</v>
      </c>
      <c r="J489" s="21" t="s">
        <v>692</v>
      </c>
      <c r="K489" s="21" t="s">
        <v>692</v>
      </c>
      <c r="L489" s="21" t="s">
        <v>692</v>
      </c>
      <c r="M489" s="43" t="s">
        <v>692</v>
      </c>
      <c r="N489" s="125" t="s">
        <v>692</v>
      </c>
      <c r="O489" s="21" t="s">
        <v>692</v>
      </c>
      <c r="P489" s="21" t="s">
        <v>692</v>
      </c>
      <c r="Q489" s="21" t="s">
        <v>692</v>
      </c>
      <c r="R489" s="21" t="s">
        <v>692</v>
      </c>
      <c r="S489" s="21" t="s">
        <v>692</v>
      </c>
      <c r="T489" s="21" t="s">
        <v>692</v>
      </c>
    </row>
    <row r="490" spans="2:20" x14ac:dyDescent="0.3">
      <c r="B490" s="27" t="s">
        <v>203</v>
      </c>
      <c r="C490" s="41">
        <f>+SUMPRODUCT(C491:C493,'III. Aportantes'!C491:C493)/'III. Aportantes'!C490</f>
        <v>5539.111249999999</v>
      </c>
      <c r="D490" s="41">
        <f>+SUMPRODUCT(D491:D493,'III. Aportantes'!D491:D493)/'III. Aportantes'!D490</f>
        <v>7603.8368438320222</v>
      </c>
      <c r="E490" s="41">
        <v>10156.092103991597</v>
      </c>
      <c r="F490" s="41">
        <v>15698.669438541667</v>
      </c>
      <c r="G490" s="41">
        <v>18392.973228873238</v>
      </c>
      <c r="H490" s="54">
        <v>24144.325694444444</v>
      </c>
      <c r="I490" s="54">
        <v>33883.910949771685</v>
      </c>
      <c r="J490" s="54">
        <v>54287.256297909415</v>
      </c>
      <c r="K490" s="41">
        <v>110709.75191591406</v>
      </c>
      <c r="L490" s="41">
        <v>601406.87337500008</v>
      </c>
      <c r="M490" s="41">
        <v>932040.23</v>
      </c>
      <c r="N490" s="122">
        <v>702343.78571428568</v>
      </c>
      <c r="O490" s="110">
        <v>929766.06500000006</v>
      </c>
      <c r="P490" s="110">
        <v>949766.06500000006</v>
      </c>
      <c r="Q490" s="110">
        <v>949766.06500000006</v>
      </c>
      <c r="R490" s="110">
        <v>1125124.9180000001</v>
      </c>
      <c r="S490" s="110">
        <v>949072.45000000007</v>
      </c>
      <c r="T490" s="110">
        <v>988905.78333333333</v>
      </c>
    </row>
    <row r="491" spans="2:20" x14ac:dyDescent="0.3">
      <c r="B491" s="3" t="s">
        <v>564</v>
      </c>
      <c r="C491" s="21">
        <v>6770.788333333333</v>
      </c>
      <c r="D491" s="21">
        <v>8147.6729166666664</v>
      </c>
      <c r="E491" s="21">
        <v>11272.787125000003</v>
      </c>
      <c r="F491" s="21">
        <v>16217.773333333331</v>
      </c>
      <c r="G491" s="21">
        <v>22191.095749999997</v>
      </c>
      <c r="H491" s="43">
        <v>26185.321666666667</v>
      </c>
      <c r="I491" s="43">
        <v>37960.789333333327</v>
      </c>
      <c r="J491" s="43">
        <v>57919.88222222223</v>
      </c>
      <c r="K491" s="43">
        <v>117951.49434722221</v>
      </c>
      <c r="L491" s="21">
        <v>351724.10482142854</v>
      </c>
      <c r="M491" s="65">
        <v>477703.20214285713</v>
      </c>
      <c r="N491" s="123">
        <v>355281.3</v>
      </c>
      <c r="O491" s="21">
        <v>485149.09750000003</v>
      </c>
      <c r="P491" s="21">
        <v>485149.09750000003</v>
      </c>
      <c r="Q491" s="21">
        <v>485149.09750000003</v>
      </c>
      <c r="R491" s="21">
        <v>622541.53</v>
      </c>
      <c r="S491" s="21">
        <v>484108.67500000005</v>
      </c>
      <c r="T491" s="21">
        <v>493358.67500000005</v>
      </c>
    </row>
    <row r="492" spans="2:20" x14ac:dyDescent="0.3">
      <c r="B492" s="3" t="s">
        <v>565</v>
      </c>
      <c r="C492" s="21">
        <v>5382.3483333333324</v>
      </c>
      <c r="D492" s="21">
        <v>7809.8499999999985</v>
      </c>
      <c r="E492" s="21" t="s">
        <v>692</v>
      </c>
      <c r="F492" s="21">
        <v>14122.889624999998</v>
      </c>
      <c r="G492" s="21">
        <v>13081.518749999996</v>
      </c>
      <c r="H492" s="43">
        <v>17170.366666666665</v>
      </c>
      <c r="I492" s="43">
        <v>22701.46666666666</v>
      </c>
      <c r="J492" s="43">
        <v>22640.070952380946</v>
      </c>
      <c r="K492" s="43">
        <v>57789.219047619052</v>
      </c>
      <c r="L492" s="21" t="s">
        <v>692</v>
      </c>
      <c r="M492" s="43" t="s">
        <v>692</v>
      </c>
      <c r="N492" s="123" t="s">
        <v>692</v>
      </c>
      <c r="O492" s="21" t="s">
        <v>692</v>
      </c>
      <c r="P492" s="21" t="s">
        <v>692</v>
      </c>
      <c r="Q492" s="21" t="s">
        <v>692</v>
      </c>
      <c r="R492" s="21" t="s">
        <v>692</v>
      </c>
      <c r="S492" s="21" t="s">
        <v>692</v>
      </c>
      <c r="T492" s="21" t="s">
        <v>692</v>
      </c>
    </row>
    <row r="493" spans="2:20" x14ac:dyDescent="0.3">
      <c r="B493" s="3" t="s">
        <v>566</v>
      </c>
      <c r="C493" s="21">
        <v>3695.3333333333339</v>
      </c>
      <c r="D493" s="21">
        <v>6538.8111111111111</v>
      </c>
      <c r="E493" s="21">
        <v>7508.6811111111128</v>
      </c>
      <c r="F493" s="21" t="s">
        <v>692</v>
      </c>
      <c r="G493" s="21" t="s">
        <v>692</v>
      </c>
      <c r="H493" s="21" t="s">
        <v>692</v>
      </c>
      <c r="I493" s="21" t="s">
        <v>692</v>
      </c>
      <c r="J493" s="21" t="s">
        <v>692</v>
      </c>
      <c r="K493" s="21" t="s">
        <v>692</v>
      </c>
      <c r="L493" s="21" t="s">
        <v>692</v>
      </c>
      <c r="M493" s="43" t="s">
        <v>692</v>
      </c>
      <c r="N493" s="125" t="s">
        <v>692</v>
      </c>
      <c r="O493" s="21" t="s">
        <v>692</v>
      </c>
      <c r="P493" s="21" t="s">
        <v>692</v>
      </c>
      <c r="Q493" s="21" t="s">
        <v>692</v>
      </c>
      <c r="R493" s="21" t="s">
        <v>692</v>
      </c>
      <c r="S493" s="21" t="s">
        <v>692</v>
      </c>
      <c r="T493" s="21" t="s">
        <v>692</v>
      </c>
    </row>
    <row r="494" spans="2:20" x14ac:dyDescent="0.3">
      <c r="B494" s="27" t="s">
        <v>204</v>
      </c>
      <c r="C494" s="41">
        <f>+SUMPRODUCT(C495:C498,'III. Aportantes'!C495:C498)/'III. Aportantes'!C494</f>
        <v>7000.9014075854693</v>
      </c>
      <c r="D494" s="41">
        <f>+SUMPRODUCT(D495:D498,'III. Aportantes'!D495:D498)/'III. Aportantes'!D494</f>
        <v>9768.8956857553385</v>
      </c>
      <c r="E494" s="41">
        <f>+SUMPRODUCT(E495:E498,'III. Aportantes'!E495:E498)/'III. Aportantes'!E494</f>
        <v>15420.151346863026</v>
      </c>
      <c r="F494" s="41">
        <f>+SUMPRODUCT(F495:F498,'III. Aportantes'!F495:F498)/'III. Aportantes'!F494</f>
        <v>19545.641326884921</v>
      </c>
      <c r="G494" s="41">
        <f>+SUMPRODUCT(G495:G498,'III. Aportantes'!G495:G498)/'III. Aportantes'!G494</f>
        <v>26577.685105820106</v>
      </c>
      <c r="H494" s="54">
        <f>+SUMPRODUCT(H495:H498,'III. Aportantes'!H495:H498)/'III. Aportantes'!H494</f>
        <v>36620.444144251836</v>
      </c>
      <c r="I494" s="54">
        <f>+SUMPRODUCT(I495:I498,'III. Aportantes'!I495:I498)/'III. Aportantes'!I494</f>
        <v>55584.021271929822</v>
      </c>
      <c r="J494" s="54">
        <f>+SUMPRODUCT(J495:J498,'III. Aportantes'!J495:J498)/'III. Aportantes'!J494</f>
        <v>103544.35083661028</v>
      </c>
      <c r="K494" s="54">
        <f>+SUMPRODUCT(K495:K498,'III. Aportantes'!K495:K498)/'III. Aportantes'!K494</f>
        <v>265090.58030321938</v>
      </c>
      <c r="L494" s="54">
        <f>+SUMPRODUCT(L495:L498,'III. Aportantes'!L495:L498)/'III. Aportantes'!L494</f>
        <v>613712.91036649211</v>
      </c>
      <c r="M494" s="54">
        <v>888042.60482758633</v>
      </c>
      <c r="N494" s="122">
        <v>788433.04</v>
      </c>
      <c r="O494" s="110">
        <v>848064.32166666666</v>
      </c>
      <c r="P494" s="110">
        <v>804071.41647058818</v>
      </c>
      <c r="Q494" s="110">
        <v>873049.78312500007</v>
      </c>
      <c r="R494" s="110">
        <v>903540.14937500004</v>
      </c>
      <c r="S494" s="110">
        <v>957462.90866666671</v>
      </c>
      <c r="T494" s="110">
        <v>1068712.06375</v>
      </c>
    </row>
    <row r="495" spans="2:20" x14ac:dyDescent="0.3">
      <c r="B495" s="3" t="s">
        <v>567</v>
      </c>
      <c r="C495" s="21">
        <v>10700.588333333333</v>
      </c>
      <c r="D495" s="21">
        <v>15028.456763888886</v>
      </c>
      <c r="E495" s="21">
        <v>30705.806208333335</v>
      </c>
      <c r="F495" s="21">
        <v>39310.196833333335</v>
      </c>
      <c r="G495" s="21">
        <v>57200.698333333334</v>
      </c>
      <c r="H495" s="43">
        <v>75223.168541666659</v>
      </c>
      <c r="I495" s="43">
        <v>104208.11833333335</v>
      </c>
      <c r="J495" s="43">
        <v>186795.34169642857</v>
      </c>
      <c r="K495" s="43">
        <v>428042.75661904761</v>
      </c>
      <c r="L495" s="21">
        <v>957040.22342105268</v>
      </c>
      <c r="M495" s="65">
        <v>1339741.2719047619</v>
      </c>
      <c r="N495" s="123">
        <v>1327737.8900000001</v>
      </c>
      <c r="O495" s="21">
        <v>1185777.9633333334</v>
      </c>
      <c r="P495" s="21">
        <v>1289392.8466666667</v>
      </c>
      <c r="Q495" s="21">
        <v>1367302.2333333334</v>
      </c>
      <c r="R495" s="21">
        <v>1402659.3233333335</v>
      </c>
      <c r="S495" s="21">
        <v>1402659.3233333335</v>
      </c>
      <c r="T495" s="21">
        <v>1402659.3233333335</v>
      </c>
    </row>
    <row r="496" spans="2:20" x14ac:dyDescent="0.3">
      <c r="B496" s="3" t="s">
        <v>568</v>
      </c>
      <c r="C496" s="21">
        <v>6230.9606111111098</v>
      </c>
      <c r="D496" s="21">
        <v>8266.2460555555572</v>
      </c>
      <c r="E496" s="21">
        <v>10701.006111111112</v>
      </c>
      <c r="F496" s="21">
        <v>13054.051349206347</v>
      </c>
      <c r="G496" s="21">
        <v>18633.523518518519</v>
      </c>
      <c r="H496" s="43">
        <v>28052.169523809524</v>
      </c>
      <c r="I496" s="43">
        <v>43662.081071428569</v>
      </c>
      <c r="J496" s="43">
        <v>87244.136329365065</v>
      </c>
      <c r="K496" s="43">
        <v>195978.77800000002</v>
      </c>
      <c r="L496" s="21">
        <v>501053.31731343281</v>
      </c>
      <c r="M496" s="65">
        <v>899936.831860465</v>
      </c>
      <c r="N496" s="123">
        <v>703746.75666666671</v>
      </c>
      <c r="O496" s="21">
        <v>896855.69333333324</v>
      </c>
      <c r="P496" s="21">
        <v>857380.41166666662</v>
      </c>
      <c r="Q496" s="21">
        <v>857622.20500000007</v>
      </c>
      <c r="R496" s="21">
        <v>892421.71333333338</v>
      </c>
      <c r="S496" s="21">
        <v>1035117.4616666667</v>
      </c>
      <c r="T496" s="21">
        <v>1034059.7599999999</v>
      </c>
    </row>
    <row r="497" spans="2:20" x14ac:dyDescent="0.3">
      <c r="B497" s="3" t="s">
        <v>569</v>
      </c>
      <c r="C497" s="21">
        <v>4664.8558333333331</v>
      </c>
      <c r="D497" s="21">
        <v>7099.02</v>
      </c>
      <c r="E497" s="21">
        <v>9228.1484027777788</v>
      </c>
      <c r="F497" s="21">
        <v>12059.987182539682</v>
      </c>
      <c r="G497" s="21">
        <v>15821.684126984126</v>
      </c>
      <c r="H497" s="43">
        <v>21885.626666666667</v>
      </c>
      <c r="I497" s="43">
        <v>34697.765999999996</v>
      </c>
      <c r="J497" s="43">
        <v>57574.778333333343</v>
      </c>
      <c r="K497" s="43">
        <v>133472.6857222222</v>
      </c>
      <c r="L497" s="21">
        <v>429802.68680000008</v>
      </c>
      <c r="M497" s="65">
        <v>630966.67078947369</v>
      </c>
      <c r="N497" s="123">
        <v>548653.00666666671</v>
      </c>
      <c r="O497" s="21">
        <v>562353.04333333322</v>
      </c>
      <c r="P497" s="21">
        <v>491587.79333333339</v>
      </c>
      <c r="Q497" s="21">
        <v>605954.696</v>
      </c>
      <c r="R497" s="21">
        <v>626471.75199999998</v>
      </c>
      <c r="S497" s="21">
        <v>645265.66399999999</v>
      </c>
      <c r="T497" s="21">
        <v>994541.97400000005</v>
      </c>
    </row>
    <row r="498" spans="2:20" x14ac:dyDescent="0.3">
      <c r="B498" s="5" t="s">
        <v>570</v>
      </c>
      <c r="C498" s="22">
        <v>6063.2055555555553</v>
      </c>
      <c r="D498" s="22">
        <v>8307.9219444444443</v>
      </c>
      <c r="E498" s="22">
        <v>10986.957222222221</v>
      </c>
      <c r="F498" s="22">
        <v>14531.590833333334</v>
      </c>
      <c r="G498" s="22">
        <v>21541.816388888892</v>
      </c>
      <c r="H498" s="55">
        <v>34374.413055555553</v>
      </c>
      <c r="I498" s="55">
        <v>53380.177777777768</v>
      </c>
      <c r="J498" s="55">
        <v>95727.397777777762</v>
      </c>
      <c r="K498" s="55">
        <v>255851.45388888891</v>
      </c>
      <c r="L498" s="22">
        <v>716414.74416666664</v>
      </c>
      <c r="M498" s="55" t="s">
        <v>692</v>
      </c>
      <c r="N498" s="125">
        <v>898060.82333333336</v>
      </c>
      <c r="O498" s="22">
        <v>984190.4933333334</v>
      </c>
      <c r="P498" s="22" t="s">
        <v>692</v>
      </c>
      <c r="Q498" s="22" t="s">
        <v>692</v>
      </c>
      <c r="R498" s="22" t="s">
        <v>692</v>
      </c>
      <c r="S498" s="22" t="s">
        <v>692</v>
      </c>
      <c r="T498" s="22" t="s">
        <v>692</v>
      </c>
    </row>
  </sheetData>
  <sheetProtection algorithmName="SHA-512" hashValue="YLjbFSH9uTMW/7JcQ5m5U3e+bpVf3e24B+IRWlwutOs3/4iyY5oR6ggtVsaFlq8eYcbxjO3M1ksnoeFmYrWt2A==" saltValue="eoEPPyqBOVYBTMZV8kYj/g==" spinCount="100000" sheet="1" objects="1" scenarios="1"/>
  <phoneticPr fontId="20" type="noConversion"/>
  <pageMargins left="0.7" right="0.7" top="0.75" bottom="0.75" header="0.3" footer="0.3"/>
  <pageSetup orientation="portrait" r:id="rId1"/>
  <ignoredErrors>
    <ignoredError sqref="D5:M5 D317:I317 J317:K317 L317:L318 M317" numberStoredAsText="1"/>
    <ignoredError sqref="G319:K319 C319:F319 N203 M109 M245 M260 M111 N479:T479 N441:T441" formulaRange="1"/>
    <ignoredError sqref="T5" twoDigitTextYea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B2:V498"/>
  <sheetViews>
    <sheetView zoomScale="85" zoomScaleNormal="85" workbookViewId="0">
      <pane xSplit="2" ySplit="5" topLeftCell="C6" activePane="bottomRight" state="frozen"/>
      <selection activeCell="G351" sqref="G351"/>
      <selection pane="topRight" activeCell="G351" sqref="G351"/>
      <selection pane="bottomLeft" activeCell="G351" sqref="G351"/>
      <selection pane="bottomRight" activeCell="B4" sqref="B4"/>
    </sheetView>
  </sheetViews>
  <sheetFormatPr baseColWidth="10" defaultColWidth="11" defaultRowHeight="14.4" x14ac:dyDescent="0.3"/>
  <cols>
    <col min="1" max="1" width="3.109375" style="2" customWidth="1"/>
    <col min="2" max="2" width="34.6640625" style="2" customWidth="1"/>
    <col min="3" max="13" width="11" style="2"/>
    <col min="14" max="20" width="9.88671875" style="2" customWidth="1"/>
    <col min="21" max="16384" width="11" style="2"/>
  </cols>
  <sheetData>
    <row r="2" spans="2:20" ht="18" x14ac:dyDescent="0.35">
      <c r="B2" s="7" t="s">
        <v>703</v>
      </c>
    </row>
    <row r="3" spans="2:20" x14ac:dyDescent="0.3">
      <c r="B3" s="8" t="s">
        <v>701</v>
      </c>
      <c r="N3" s="116"/>
      <c r="O3" s="116"/>
      <c r="P3" s="116"/>
      <c r="Q3" s="116"/>
      <c r="R3" s="116"/>
      <c r="S3" s="116"/>
      <c r="T3" s="116"/>
    </row>
    <row r="5" spans="2:20" ht="16.2" x14ac:dyDescent="0.3">
      <c r="B5" s="25" t="s">
        <v>179</v>
      </c>
      <c r="C5" s="26">
        <v>2015</v>
      </c>
      <c r="D5" s="26" t="s">
        <v>205</v>
      </c>
      <c r="E5" s="26" t="s">
        <v>206</v>
      </c>
      <c r="F5" s="26">
        <v>2018</v>
      </c>
      <c r="G5" s="26" t="s">
        <v>207</v>
      </c>
      <c r="H5" s="44" t="s">
        <v>208</v>
      </c>
      <c r="I5" s="44" t="s">
        <v>655</v>
      </c>
      <c r="J5" s="44" t="s">
        <v>666</v>
      </c>
      <c r="K5" s="44" t="s">
        <v>667</v>
      </c>
      <c r="L5" s="44" t="s">
        <v>681</v>
      </c>
      <c r="M5" s="34" t="s">
        <v>695</v>
      </c>
      <c r="N5" s="68">
        <v>45658</v>
      </c>
      <c r="O5" s="83">
        <v>45689</v>
      </c>
      <c r="P5" s="83">
        <v>45717</v>
      </c>
      <c r="Q5" s="83">
        <v>45748</v>
      </c>
      <c r="R5" s="83">
        <v>45778</v>
      </c>
      <c r="S5" s="83">
        <v>45809</v>
      </c>
      <c r="T5" s="98" t="s">
        <v>712</v>
      </c>
    </row>
    <row r="6" spans="2:20" x14ac:dyDescent="0.3">
      <c r="B6" s="27" t="s">
        <v>574</v>
      </c>
      <c r="C6" s="37">
        <f t="shared" ref="C6:N6" si="0">+SUM(C287,C280,C274,C260,C258,C245,C213,C203,C196,C178,C175,C166,C142,C119,C111,C109,C107,C88,C74,C71,C55,C46,C40,C23,C20,C7)</f>
        <v>37160.333333333328</v>
      </c>
      <c r="D6" s="37">
        <f t="shared" si="0"/>
        <v>37652.083333333343</v>
      </c>
      <c r="E6" s="37">
        <f t="shared" si="0"/>
        <v>37465.333333333336</v>
      </c>
      <c r="F6" s="37">
        <f t="shared" si="0"/>
        <v>37415.250000000007</v>
      </c>
      <c r="G6" s="37">
        <f t="shared" si="0"/>
        <v>37875.083333333336</v>
      </c>
      <c r="H6" s="50">
        <f t="shared" si="0"/>
        <v>37813.166666666672</v>
      </c>
      <c r="I6" s="50">
        <f t="shared" si="0"/>
        <v>38136.083333333336</v>
      </c>
      <c r="J6" s="50">
        <f t="shared" si="0"/>
        <v>38234.416666666664</v>
      </c>
      <c r="K6" s="50">
        <f t="shared" si="0"/>
        <v>38815.742424242424</v>
      </c>
      <c r="L6" s="50">
        <f t="shared" si="0"/>
        <v>38650.310606060601</v>
      </c>
      <c r="M6" s="50">
        <f>+SUM(M287,M280,M274,M260,M258,M245,M213,M203,M196,M178,M175,M166,M142,M119,M111,M109,M107,M88,M74,M71,M55,M46,M40,M23,M20,M7)</f>
        <v>37502.238095238092</v>
      </c>
      <c r="N6" s="74">
        <f t="shared" si="0"/>
        <v>37602</v>
      </c>
      <c r="O6" s="108">
        <f t="shared" ref="O6:R6" si="1">+SUM(O287,O280,O274,O260,O258,O245,O213,O203,O196,O178,O175,O166,O142,O119,O111,O109,O107,O88,O74,O71,O55,O46,O40,O23,O20,O7)</f>
        <v>37446</v>
      </c>
      <c r="P6" s="108">
        <f t="shared" si="1"/>
        <v>37756</v>
      </c>
      <c r="Q6" s="108">
        <f t="shared" si="1"/>
        <v>37626</v>
      </c>
      <c r="R6" s="108">
        <f t="shared" si="1"/>
        <v>37527</v>
      </c>
      <c r="S6" s="108">
        <f t="shared" ref="S6:T6" si="2">+SUM(S287,S280,S274,S260,S258,S245,S213,S203,S196,S178,S175,S166,S142,S119,S111,S109,S107,S88,S74,S71,S55,S46,S40,S23,S20,S7)</f>
        <v>37305</v>
      </c>
      <c r="T6" s="108">
        <f t="shared" si="2"/>
        <v>37145</v>
      </c>
    </row>
    <row r="7" spans="2:20" x14ac:dyDescent="0.3">
      <c r="B7" s="27" t="s">
        <v>180</v>
      </c>
      <c r="C7" s="37">
        <f t="shared" ref="C7:N7" si="3">+SUM(C8:C19)</f>
        <v>800.33333333333326</v>
      </c>
      <c r="D7" s="37">
        <f t="shared" si="3"/>
        <v>818.33333333333337</v>
      </c>
      <c r="E7" s="37">
        <f t="shared" si="3"/>
        <v>872.75</v>
      </c>
      <c r="F7" s="37">
        <f t="shared" si="3"/>
        <v>875.33333333333326</v>
      </c>
      <c r="G7" s="37">
        <f t="shared" si="3"/>
        <v>932.5</v>
      </c>
      <c r="H7" s="50">
        <f t="shared" si="3"/>
        <v>937.66666666666663</v>
      </c>
      <c r="I7" s="50">
        <f t="shared" si="3"/>
        <v>949.08333333333348</v>
      </c>
      <c r="J7" s="50">
        <f t="shared" si="3"/>
        <v>1001.5833333333333</v>
      </c>
      <c r="K7" s="50">
        <f t="shared" si="3"/>
        <v>1049.6666666666665</v>
      </c>
      <c r="L7" s="50">
        <f t="shared" si="3"/>
        <v>1023.1666666666666</v>
      </c>
      <c r="M7" s="50">
        <f>+SUM(M8:M19)</f>
        <v>975.97619047619037</v>
      </c>
      <c r="N7" s="74">
        <f t="shared" si="3"/>
        <v>972</v>
      </c>
      <c r="O7" s="109">
        <f t="shared" ref="O7:R7" si="4">+SUM(O8:O19)</f>
        <v>880</v>
      </c>
      <c r="P7" s="109">
        <f t="shared" si="4"/>
        <v>983</v>
      </c>
      <c r="Q7" s="109">
        <f t="shared" si="4"/>
        <v>972</v>
      </c>
      <c r="R7" s="109">
        <f t="shared" si="4"/>
        <v>981</v>
      </c>
      <c r="S7" s="109">
        <f t="shared" ref="S7:T7" si="5">+SUM(S8:S19)</f>
        <v>974</v>
      </c>
      <c r="T7" s="109">
        <f t="shared" si="5"/>
        <v>983</v>
      </c>
    </row>
    <row r="8" spans="2:20" x14ac:dyDescent="0.3">
      <c r="B8" s="3" t="s">
        <v>218</v>
      </c>
      <c r="C8" s="17">
        <v>104.25</v>
      </c>
      <c r="D8" s="17">
        <v>104.75</v>
      </c>
      <c r="E8" s="17">
        <v>107.25</v>
      </c>
      <c r="F8" s="17">
        <v>105.66666666666667</v>
      </c>
      <c r="G8" s="17">
        <v>114</v>
      </c>
      <c r="H8" s="51">
        <v>122.58333333333333</v>
      </c>
      <c r="I8" s="51">
        <v>128.08333333333334</v>
      </c>
      <c r="J8" s="51">
        <v>124.41666666666667</v>
      </c>
      <c r="K8" s="51">
        <v>135.83333333333334</v>
      </c>
      <c r="L8" s="51">
        <v>160.41666666666666</v>
      </c>
      <c r="M8" s="38">
        <v>150</v>
      </c>
      <c r="N8" s="69">
        <v>153</v>
      </c>
      <c r="O8" s="17">
        <v>151</v>
      </c>
      <c r="P8" s="17">
        <v>151</v>
      </c>
      <c r="Q8" s="17">
        <v>150</v>
      </c>
      <c r="R8" s="17">
        <v>148</v>
      </c>
      <c r="S8" s="17">
        <v>149</v>
      </c>
      <c r="T8" s="17">
        <v>148</v>
      </c>
    </row>
    <row r="9" spans="2:20" x14ac:dyDescent="0.3">
      <c r="B9" s="3" t="s">
        <v>219</v>
      </c>
      <c r="C9" s="17">
        <v>26.583333333333332</v>
      </c>
      <c r="D9" s="17">
        <v>29.25</v>
      </c>
      <c r="E9" s="17">
        <v>30.333333333333332</v>
      </c>
      <c r="F9" s="17">
        <v>31.833333333333332</v>
      </c>
      <c r="G9" s="17">
        <v>33.416666666666664</v>
      </c>
      <c r="H9" s="51">
        <v>32.083333333333336</v>
      </c>
      <c r="I9" s="51">
        <v>32.75</v>
      </c>
      <c r="J9" s="51">
        <v>32.5</v>
      </c>
      <c r="K9" s="51">
        <v>33.416666666666664</v>
      </c>
      <c r="L9" s="51">
        <v>32</v>
      </c>
      <c r="M9" s="38">
        <v>31.142857142857142</v>
      </c>
      <c r="N9" s="69">
        <v>31</v>
      </c>
      <c r="O9" s="17">
        <v>31</v>
      </c>
      <c r="P9" s="17">
        <v>31</v>
      </c>
      <c r="Q9" s="17">
        <v>32</v>
      </c>
      <c r="R9" s="17">
        <v>32</v>
      </c>
      <c r="S9" s="17">
        <v>31</v>
      </c>
      <c r="T9" s="17">
        <v>30</v>
      </c>
    </row>
    <row r="10" spans="2:20" x14ac:dyDescent="0.3">
      <c r="B10" s="3" t="s">
        <v>220</v>
      </c>
      <c r="C10" s="17">
        <v>39.666666666666664</v>
      </c>
      <c r="D10" s="17">
        <v>38.916666666666664</v>
      </c>
      <c r="E10" s="17">
        <v>42.666666666666664</v>
      </c>
      <c r="F10" s="17">
        <v>43.25</v>
      </c>
      <c r="G10" s="17">
        <v>43.583333333333336</v>
      </c>
      <c r="H10" s="51">
        <v>41.916666666666664</v>
      </c>
      <c r="I10" s="51">
        <v>45.666666666666664</v>
      </c>
      <c r="J10" s="51">
        <v>48.416666666666664</v>
      </c>
      <c r="K10" s="51">
        <v>51.666666666666664</v>
      </c>
      <c r="L10" s="51">
        <v>51.25</v>
      </c>
      <c r="M10" s="38">
        <v>50.285714285714285</v>
      </c>
      <c r="N10" s="69">
        <v>50</v>
      </c>
      <c r="O10" s="17">
        <v>51</v>
      </c>
      <c r="P10" s="17">
        <v>51</v>
      </c>
      <c r="Q10" s="17">
        <v>51</v>
      </c>
      <c r="R10" s="17">
        <v>51</v>
      </c>
      <c r="S10" s="17">
        <v>50</v>
      </c>
      <c r="T10" s="17">
        <v>48</v>
      </c>
    </row>
    <row r="11" spans="2:20" x14ac:dyDescent="0.3">
      <c r="B11" s="3" t="s">
        <v>407</v>
      </c>
      <c r="C11" s="17">
        <v>33.416666666666664</v>
      </c>
      <c r="D11" s="17">
        <v>37.166666666666664</v>
      </c>
      <c r="E11" s="17">
        <v>39.083333333333336</v>
      </c>
      <c r="F11" s="17">
        <v>38.5</v>
      </c>
      <c r="G11" s="17">
        <v>36.75</v>
      </c>
      <c r="H11" s="51">
        <v>41.416666666666664</v>
      </c>
      <c r="I11" s="51">
        <v>43.583333333333336</v>
      </c>
      <c r="J11" s="51">
        <v>49.083333333333336</v>
      </c>
      <c r="K11" s="51">
        <v>52.75</v>
      </c>
      <c r="L11" s="51">
        <v>44.583333333333336</v>
      </c>
      <c r="M11" s="38">
        <v>51.142857142857146</v>
      </c>
      <c r="N11" s="69">
        <v>47</v>
      </c>
      <c r="O11" s="17">
        <v>45</v>
      </c>
      <c r="P11" s="17">
        <v>51</v>
      </c>
      <c r="Q11" s="17">
        <v>52</v>
      </c>
      <c r="R11" s="17">
        <v>53</v>
      </c>
      <c r="S11" s="17">
        <v>53</v>
      </c>
      <c r="T11" s="17">
        <v>57</v>
      </c>
    </row>
    <row r="12" spans="2:20" x14ac:dyDescent="0.3">
      <c r="B12" s="3" t="s">
        <v>221</v>
      </c>
      <c r="C12" s="17">
        <v>38.083333333333336</v>
      </c>
      <c r="D12" s="17">
        <v>42.75</v>
      </c>
      <c r="E12" s="17">
        <v>43.25</v>
      </c>
      <c r="F12" s="17">
        <v>44.916666666666664</v>
      </c>
      <c r="G12" s="17">
        <v>46.416666666666664</v>
      </c>
      <c r="H12" s="51">
        <v>46.166666666666664</v>
      </c>
      <c r="I12" s="51">
        <v>46.166666666666664</v>
      </c>
      <c r="J12" s="51">
        <v>45.5</v>
      </c>
      <c r="K12" s="51">
        <v>43.583333333333336</v>
      </c>
      <c r="L12" s="51">
        <v>40.75</v>
      </c>
      <c r="M12" s="38">
        <v>43.571428571428569</v>
      </c>
      <c r="N12" s="69">
        <v>45</v>
      </c>
      <c r="O12" s="17">
        <v>45</v>
      </c>
      <c r="P12" s="17">
        <v>45</v>
      </c>
      <c r="Q12" s="17">
        <v>45</v>
      </c>
      <c r="R12" s="17">
        <v>45</v>
      </c>
      <c r="S12" s="17">
        <v>37</v>
      </c>
      <c r="T12" s="17">
        <v>43</v>
      </c>
    </row>
    <row r="13" spans="2:20" x14ac:dyDescent="0.3">
      <c r="B13" s="3" t="s">
        <v>222</v>
      </c>
      <c r="C13" s="17">
        <v>79.5</v>
      </c>
      <c r="D13" s="17">
        <v>79.666666666666671</v>
      </c>
      <c r="E13" s="17">
        <v>77.5</v>
      </c>
      <c r="F13" s="17">
        <v>78.5</v>
      </c>
      <c r="G13" s="17">
        <v>76.916666666666671</v>
      </c>
      <c r="H13" s="51">
        <v>74.25</v>
      </c>
      <c r="I13" s="51">
        <v>74.916666666666671</v>
      </c>
      <c r="J13" s="51">
        <v>81.666666666666671</v>
      </c>
      <c r="K13" s="51">
        <v>99.5</v>
      </c>
      <c r="L13" s="51">
        <v>89.583333333333329</v>
      </c>
      <c r="M13" s="38">
        <v>83.142857142857139</v>
      </c>
      <c r="N13" s="69">
        <v>85</v>
      </c>
      <c r="O13" s="17">
        <v>84</v>
      </c>
      <c r="P13" s="17">
        <v>84</v>
      </c>
      <c r="Q13" s="17">
        <v>83</v>
      </c>
      <c r="R13" s="17">
        <v>83</v>
      </c>
      <c r="S13" s="17">
        <v>82</v>
      </c>
      <c r="T13" s="17">
        <v>81</v>
      </c>
    </row>
    <row r="14" spans="2:20" x14ac:dyDescent="0.3">
      <c r="B14" s="3" t="s">
        <v>223</v>
      </c>
      <c r="C14" s="17">
        <v>90.916666666666671</v>
      </c>
      <c r="D14" s="17">
        <v>89</v>
      </c>
      <c r="E14" s="17">
        <v>98.166666666666671</v>
      </c>
      <c r="F14" s="17">
        <v>92.583333333333329</v>
      </c>
      <c r="G14" s="17">
        <v>95</v>
      </c>
      <c r="H14" s="51">
        <v>108.41666666666667</v>
      </c>
      <c r="I14" s="51">
        <v>109.16666666666667</v>
      </c>
      <c r="J14" s="51">
        <v>121.83333333333333</v>
      </c>
      <c r="K14" s="51">
        <v>136.41666666666666</v>
      </c>
      <c r="L14" s="51">
        <v>139.41666666666666</v>
      </c>
      <c r="M14" s="38">
        <v>121.57142857142857</v>
      </c>
      <c r="N14" s="69">
        <v>122</v>
      </c>
      <c r="O14" s="17">
        <v>122</v>
      </c>
      <c r="P14" s="17">
        <v>119</v>
      </c>
      <c r="Q14" s="17">
        <v>122</v>
      </c>
      <c r="R14" s="17">
        <v>123</v>
      </c>
      <c r="S14" s="17">
        <v>122</v>
      </c>
      <c r="T14" s="17">
        <v>121</v>
      </c>
    </row>
    <row r="15" spans="2:20" x14ac:dyDescent="0.3">
      <c r="B15" s="3" t="s">
        <v>413</v>
      </c>
      <c r="C15" s="17">
        <v>7.083333333333333</v>
      </c>
      <c r="D15" s="17">
        <v>7</v>
      </c>
      <c r="E15" s="17">
        <v>6.75</v>
      </c>
      <c r="F15" s="17">
        <v>5.583333333333333</v>
      </c>
      <c r="G15" s="17">
        <v>36.083333333333336</v>
      </c>
      <c r="H15" s="51">
        <v>42.75</v>
      </c>
      <c r="I15" s="51">
        <v>45.583333333333336</v>
      </c>
      <c r="J15" s="51">
        <v>45.666666666666664</v>
      </c>
      <c r="K15" s="51">
        <v>38.75</v>
      </c>
      <c r="L15" s="51">
        <v>33.916666666666664</v>
      </c>
      <c r="M15" s="38">
        <v>31.571428571428573</v>
      </c>
      <c r="N15" s="69">
        <v>31</v>
      </c>
      <c r="O15" s="17">
        <v>31</v>
      </c>
      <c r="P15" s="17">
        <v>31</v>
      </c>
      <c r="Q15" s="17">
        <v>31</v>
      </c>
      <c r="R15" s="17">
        <v>31</v>
      </c>
      <c r="S15" s="17">
        <v>31</v>
      </c>
      <c r="T15" s="17">
        <v>35</v>
      </c>
    </row>
    <row r="16" spans="2:20" x14ac:dyDescent="0.3">
      <c r="B16" s="3" t="s">
        <v>224</v>
      </c>
      <c r="C16" s="17">
        <v>76.083333333333329</v>
      </c>
      <c r="D16" s="17">
        <v>70.333333333333329</v>
      </c>
      <c r="E16" s="17">
        <v>73.75</v>
      </c>
      <c r="F16" s="17">
        <v>75.083333333333329</v>
      </c>
      <c r="G16" s="17">
        <v>82.333333333333329</v>
      </c>
      <c r="H16" s="51">
        <v>84.75</v>
      </c>
      <c r="I16" s="51">
        <v>88</v>
      </c>
      <c r="J16" s="51">
        <v>90.666666666666671</v>
      </c>
      <c r="K16" s="51">
        <v>94.916666666666671</v>
      </c>
      <c r="L16" s="51">
        <v>88</v>
      </c>
      <c r="M16" s="38">
        <v>86.833333333333329</v>
      </c>
      <c r="N16" s="69">
        <v>85</v>
      </c>
      <c r="O16" s="17" t="s">
        <v>699</v>
      </c>
      <c r="P16" s="17">
        <v>97</v>
      </c>
      <c r="Q16" s="17">
        <v>87</v>
      </c>
      <c r="R16" s="17">
        <v>84</v>
      </c>
      <c r="S16" s="17">
        <v>84</v>
      </c>
      <c r="T16" s="17">
        <v>84</v>
      </c>
    </row>
    <row r="17" spans="2:20" x14ac:dyDescent="0.3">
      <c r="B17" s="3" t="s">
        <v>225</v>
      </c>
      <c r="C17" s="17">
        <v>237.5</v>
      </c>
      <c r="D17" s="17">
        <v>251.41666666666666</v>
      </c>
      <c r="E17" s="17">
        <v>282.25</v>
      </c>
      <c r="F17" s="17">
        <v>278.5</v>
      </c>
      <c r="G17" s="17">
        <v>277.5</v>
      </c>
      <c r="H17" s="51">
        <v>253.33333333333334</v>
      </c>
      <c r="I17" s="51">
        <v>244</v>
      </c>
      <c r="J17" s="51">
        <v>241.16666666666666</v>
      </c>
      <c r="K17" s="51">
        <v>232.75</v>
      </c>
      <c r="L17" s="51">
        <v>228.58333333333334</v>
      </c>
      <c r="M17" s="38">
        <v>226.57142857142858</v>
      </c>
      <c r="N17" s="69">
        <v>227</v>
      </c>
      <c r="O17" s="17">
        <v>222</v>
      </c>
      <c r="P17" s="17">
        <v>223</v>
      </c>
      <c r="Q17" s="17">
        <v>219</v>
      </c>
      <c r="R17" s="17">
        <v>229</v>
      </c>
      <c r="S17" s="17">
        <v>233</v>
      </c>
      <c r="T17" s="17">
        <v>233</v>
      </c>
    </row>
    <row r="18" spans="2:20" x14ac:dyDescent="0.3">
      <c r="B18" s="3" t="s">
        <v>226</v>
      </c>
      <c r="C18" s="17">
        <v>46.916666666666664</v>
      </c>
      <c r="D18" s="17">
        <v>47.833333333333336</v>
      </c>
      <c r="E18" s="17">
        <v>44.916666666666664</v>
      </c>
      <c r="F18" s="17">
        <v>48.666666666666664</v>
      </c>
      <c r="G18" s="17">
        <v>51.083333333333336</v>
      </c>
      <c r="H18" s="51">
        <v>52.916666666666664</v>
      </c>
      <c r="I18" s="51">
        <v>55.833333333333336</v>
      </c>
      <c r="J18" s="51">
        <v>62.5</v>
      </c>
      <c r="K18" s="51">
        <v>62.5</v>
      </c>
      <c r="L18" s="51">
        <v>57.916666666666664</v>
      </c>
      <c r="M18" s="38">
        <v>51.714285714285715</v>
      </c>
      <c r="N18" s="69">
        <v>52</v>
      </c>
      <c r="O18" s="17">
        <v>52</v>
      </c>
      <c r="P18" s="17">
        <v>51</v>
      </c>
      <c r="Q18" s="17">
        <v>51</v>
      </c>
      <c r="R18" s="17">
        <v>52</v>
      </c>
      <c r="S18" s="17">
        <v>52</v>
      </c>
      <c r="T18" s="17">
        <v>52</v>
      </c>
    </row>
    <row r="19" spans="2:20" x14ac:dyDescent="0.3">
      <c r="B19" s="5" t="s">
        <v>575</v>
      </c>
      <c r="C19" s="19">
        <v>20.333333333333332</v>
      </c>
      <c r="D19" s="19">
        <v>20.25</v>
      </c>
      <c r="E19" s="19">
        <v>26.833333333333332</v>
      </c>
      <c r="F19" s="19">
        <v>32.25</v>
      </c>
      <c r="G19" s="19">
        <v>39.416666666666664</v>
      </c>
      <c r="H19" s="52">
        <v>37.083333333333336</v>
      </c>
      <c r="I19" s="52">
        <v>35.333333333333336</v>
      </c>
      <c r="J19" s="52">
        <v>58.166666666666664</v>
      </c>
      <c r="K19" s="52">
        <v>67.583333333333329</v>
      </c>
      <c r="L19" s="52">
        <v>56.75</v>
      </c>
      <c r="M19" s="39">
        <v>48.428571428571431</v>
      </c>
      <c r="N19" s="75">
        <v>44</v>
      </c>
      <c r="O19" s="17">
        <v>46</v>
      </c>
      <c r="P19" s="17">
        <v>49</v>
      </c>
      <c r="Q19" s="17">
        <v>49</v>
      </c>
      <c r="R19" s="17">
        <v>50</v>
      </c>
      <c r="S19" s="17">
        <v>50</v>
      </c>
      <c r="T19" s="17">
        <v>51</v>
      </c>
    </row>
    <row r="20" spans="2:20" x14ac:dyDescent="0.3">
      <c r="B20" s="27" t="s">
        <v>215</v>
      </c>
      <c r="C20" s="37">
        <f>+SUM(C21:C22)</f>
        <v>10838.5</v>
      </c>
      <c r="D20" s="37">
        <f t="shared" ref="D20:T20" si="6">+SUM(D21:D22)</f>
        <v>11100.583333333334</v>
      </c>
      <c r="E20" s="37">
        <f t="shared" si="6"/>
        <v>11035.833333333334</v>
      </c>
      <c r="F20" s="37">
        <f t="shared" si="6"/>
        <v>10883.5</v>
      </c>
      <c r="G20" s="37">
        <f t="shared" si="6"/>
        <v>10850.666666666666</v>
      </c>
      <c r="H20" s="50">
        <f t="shared" ref="H20:M20" si="7">+SUM(H21:H22)</f>
        <v>10549.666666666668</v>
      </c>
      <c r="I20" s="50">
        <f t="shared" si="7"/>
        <v>10384.916666666666</v>
      </c>
      <c r="J20" s="50">
        <f t="shared" si="7"/>
        <v>10209</v>
      </c>
      <c r="K20" s="50">
        <f t="shared" si="7"/>
        <v>10019.416666666668</v>
      </c>
      <c r="L20" s="50">
        <f t="shared" si="7"/>
        <v>10247</v>
      </c>
      <c r="M20" s="50">
        <f t="shared" si="7"/>
        <v>9884.8571428571431</v>
      </c>
      <c r="N20" s="74">
        <f t="shared" si="6"/>
        <v>9673</v>
      </c>
      <c r="O20" s="108">
        <f t="shared" si="6"/>
        <v>9654</v>
      </c>
      <c r="P20" s="108">
        <f t="shared" si="6"/>
        <v>9977</v>
      </c>
      <c r="Q20" s="108">
        <f t="shared" si="6"/>
        <v>10016</v>
      </c>
      <c r="R20" s="108">
        <f t="shared" si="6"/>
        <v>9954</v>
      </c>
      <c r="S20" s="108">
        <f t="shared" si="6"/>
        <v>9968</v>
      </c>
      <c r="T20" s="108">
        <f t="shared" si="6"/>
        <v>9952</v>
      </c>
    </row>
    <row r="21" spans="2:20" x14ac:dyDescent="0.3">
      <c r="B21" s="3" t="s">
        <v>397</v>
      </c>
      <c r="C21" s="20">
        <v>444.08333333333331</v>
      </c>
      <c r="D21" s="17">
        <v>489</v>
      </c>
      <c r="E21" s="17">
        <v>501.25</v>
      </c>
      <c r="F21" s="17">
        <v>501.25</v>
      </c>
      <c r="G21" s="17">
        <v>518.75</v>
      </c>
      <c r="H21" s="51">
        <v>447.08333333333331</v>
      </c>
      <c r="I21" s="51">
        <v>487.66666666666669</v>
      </c>
      <c r="J21" s="51">
        <v>529</v>
      </c>
      <c r="K21" s="51">
        <v>583.08333333333337</v>
      </c>
      <c r="L21" s="51">
        <v>795.66666666666663</v>
      </c>
      <c r="M21" s="38">
        <v>767.28571428571433</v>
      </c>
      <c r="N21" s="69">
        <v>813</v>
      </c>
      <c r="O21" s="17">
        <v>807</v>
      </c>
      <c r="P21" s="17">
        <v>804</v>
      </c>
      <c r="Q21" s="17">
        <v>806</v>
      </c>
      <c r="R21" s="17">
        <v>707</v>
      </c>
      <c r="S21" s="17">
        <v>717</v>
      </c>
      <c r="T21" s="17">
        <v>717</v>
      </c>
    </row>
    <row r="22" spans="2:20" x14ac:dyDescent="0.3">
      <c r="B22" s="3" t="s">
        <v>398</v>
      </c>
      <c r="C22" s="20">
        <v>10394.416666666666</v>
      </c>
      <c r="D22" s="17">
        <v>10611.583333333334</v>
      </c>
      <c r="E22" s="17">
        <v>10534.583333333334</v>
      </c>
      <c r="F22" s="17">
        <v>10382.25</v>
      </c>
      <c r="G22" s="17">
        <v>10331.916666666666</v>
      </c>
      <c r="H22" s="51">
        <v>10102.583333333334</v>
      </c>
      <c r="I22" s="51">
        <v>9897.25</v>
      </c>
      <c r="J22" s="51">
        <v>9680</v>
      </c>
      <c r="K22" s="51">
        <v>9436.3333333333339</v>
      </c>
      <c r="L22" s="51">
        <v>9451.3333333333339</v>
      </c>
      <c r="M22" s="38">
        <v>9117.5714285714294</v>
      </c>
      <c r="N22" s="69">
        <v>8860</v>
      </c>
      <c r="O22" s="17">
        <v>8847</v>
      </c>
      <c r="P22" s="17">
        <v>9173</v>
      </c>
      <c r="Q22" s="17">
        <v>9210</v>
      </c>
      <c r="R22" s="17">
        <v>9247</v>
      </c>
      <c r="S22" s="17">
        <v>9251</v>
      </c>
      <c r="T22" s="17">
        <v>9235</v>
      </c>
    </row>
    <row r="23" spans="2:20" x14ac:dyDescent="0.3">
      <c r="B23" s="27" t="s">
        <v>181</v>
      </c>
      <c r="C23" s="37">
        <f>+SUM(C24:C39)</f>
        <v>2593.75</v>
      </c>
      <c r="D23" s="37">
        <f t="shared" ref="D23:T23" si="8">+SUM(D24:D39)</f>
        <v>2638.9999999999995</v>
      </c>
      <c r="E23" s="37">
        <f t="shared" si="8"/>
        <v>2701.416666666667</v>
      </c>
      <c r="F23" s="37">
        <f t="shared" si="8"/>
        <v>2717</v>
      </c>
      <c r="G23" s="37">
        <f t="shared" si="8"/>
        <v>2817.9166666666665</v>
      </c>
      <c r="H23" s="50">
        <f t="shared" ref="H23:M23" si="9">+SUM(H24:H39)</f>
        <v>2860</v>
      </c>
      <c r="I23" s="50">
        <f t="shared" si="9"/>
        <v>2906.2499999999995</v>
      </c>
      <c r="J23" s="50">
        <f t="shared" si="9"/>
        <v>2992.0833333333335</v>
      </c>
      <c r="K23" s="50">
        <f t="shared" si="9"/>
        <v>3057.1666666666665</v>
      </c>
      <c r="L23" s="50">
        <f t="shared" si="9"/>
        <v>3003.333333333333</v>
      </c>
      <c r="M23" s="50">
        <f t="shared" si="9"/>
        <v>2858.8571428571427</v>
      </c>
      <c r="N23" s="74">
        <f t="shared" si="8"/>
        <v>2910</v>
      </c>
      <c r="O23" s="108">
        <f t="shared" si="8"/>
        <v>2901</v>
      </c>
      <c r="P23" s="108">
        <f t="shared" si="8"/>
        <v>2883</v>
      </c>
      <c r="Q23" s="108">
        <f t="shared" si="8"/>
        <v>2877</v>
      </c>
      <c r="R23" s="108">
        <f t="shared" si="8"/>
        <v>2864</v>
      </c>
      <c r="S23" s="108">
        <f t="shared" si="8"/>
        <v>2797</v>
      </c>
      <c r="T23" s="108">
        <f t="shared" si="8"/>
        <v>2780</v>
      </c>
    </row>
    <row r="24" spans="2:20" x14ac:dyDescent="0.3">
      <c r="B24" s="3" t="s">
        <v>576</v>
      </c>
      <c r="C24" s="17">
        <v>56.833333333333336</v>
      </c>
      <c r="D24" s="17">
        <v>58.083333333333336</v>
      </c>
      <c r="E24" s="17">
        <v>55.75</v>
      </c>
      <c r="F24" s="17">
        <v>57.166666666666664</v>
      </c>
      <c r="G24" s="17">
        <v>60.5</v>
      </c>
      <c r="H24" s="51">
        <v>59.083333333333336</v>
      </c>
      <c r="I24" s="51">
        <v>63.416666666666664</v>
      </c>
      <c r="J24" s="51">
        <v>72.416666666666671</v>
      </c>
      <c r="K24" s="51">
        <v>75.416666666666671</v>
      </c>
      <c r="L24" s="51">
        <v>73.666666666666671</v>
      </c>
      <c r="M24" s="38">
        <v>74.142857142857139</v>
      </c>
      <c r="N24" s="69">
        <v>76</v>
      </c>
      <c r="O24" s="17">
        <v>75</v>
      </c>
      <c r="P24" s="17">
        <v>74</v>
      </c>
      <c r="Q24" s="17">
        <v>74</v>
      </c>
      <c r="R24" s="17">
        <v>74</v>
      </c>
      <c r="S24" s="17">
        <v>73</v>
      </c>
      <c r="T24" s="17">
        <v>73</v>
      </c>
    </row>
    <row r="25" spans="2:20" x14ac:dyDescent="0.3">
      <c r="B25" s="3" t="s">
        <v>227</v>
      </c>
      <c r="C25" s="17">
        <v>192.83333333333334</v>
      </c>
      <c r="D25" s="17">
        <v>182.33333333333334</v>
      </c>
      <c r="E25" s="17">
        <v>185.16666666666666</v>
      </c>
      <c r="F25" s="17">
        <v>193.66666666666666</v>
      </c>
      <c r="G25" s="17">
        <v>204.5</v>
      </c>
      <c r="H25" s="51">
        <v>209</v>
      </c>
      <c r="I25" s="51">
        <v>224.66666666666666</v>
      </c>
      <c r="J25" s="51">
        <v>228.58333333333334</v>
      </c>
      <c r="K25" s="51">
        <v>230</v>
      </c>
      <c r="L25" s="51">
        <v>226.75</v>
      </c>
      <c r="M25" s="38">
        <v>218.57142857142858</v>
      </c>
      <c r="N25" s="69">
        <v>216</v>
      </c>
      <c r="O25" s="17">
        <v>217</v>
      </c>
      <c r="P25" s="17">
        <v>221</v>
      </c>
      <c r="Q25" s="17">
        <v>219</v>
      </c>
      <c r="R25" s="17">
        <v>219</v>
      </c>
      <c r="S25" s="17">
        <v>220</v>
      </c>
      <c r="T25" s="17">
        <v>218</v>
      </c>
    </row>
    <row r="26" spans="2:20" x14ac:dyDescent="0.3">
      <c r="B26" s="3" t="s">
        <v>228</v>
      </c>
      <c r="C26" s="17">
        <v>66.833333333333329</v>
      </c>
      <c r="D26" s="17">
        <v>71.75</v>
      </c>
      <c r="E26" s="17">
        <v>73</v>
      </c>
      <c r="F26" s="17">
        <v>80.166666666666671</v>
      </c>
      <c r="G26" s="17">
        <v>81.833333333333329</v>
      </c>
      <c r="H26" s="51">
        <v>79.916666666666671</v>
      </c>
      <c r="I26" s="51">
        <v>83.666666666666671</v>
      </c>
      <c r="J26" s="51">
        <v>81.416666666666671</v>
      </c>
      <c r="K26" s="51">
        <v>84.5</v>
      </c>
      <c r="L26" s="51">
        <v>82.916666666666671</v>
      </c>
      <c r="M26" s="38">
        <v>76.142857142857139</v>
      </c>
      <c r="N26" s="69">
        <v>74</v>
      </c>
      <c r="O26" s="17">
        <v>71</v>
      </c>
      <c r="P26" s="17">
        <v>72</v>
      </c>
      <c r="Q26" s="17">
        <v>80</v>
      </c>
      <c r="R26" s="17">
        <v>80</v>
      </c>
      <c r="S26" s="17">
        <v>78</v>
      </c>
      <c r="T26" s="17">
        <v>78</v>
      </c>
    </row>
    <row r="27" spans="2:20" x14ac:dyDescent="0.3">
      <c r="B27" s="3" t="s">
        <v>417</v>
      </c>
      <c r="C27" s="17">
        <v>35</v>
      </c>
      <c r="D27" s="17">
        <v>34.5</v>
      </c>
      <c r="E27" s="17">
        <v>41.416666666666664</v>
      </c>
      <c r="F27" s="17">
        <v>38.5</v>
      </c>
      <c r="G27" s="17">
        <v>35.833333333333336</v>
      </c>
      <c r="H27" s="51">
        <v>38.833333333333336</v>
      </c>
      <c r="I27" s="51">
        <v>39.75</v>
      </c>
      <c r="J27" s="51">
        <v>42.333333333333336</v>
      </c>
      <c r="K27" s="51">
        <v>47.166666666666664</v>
      </c>
      <c r="L27" s="51">
        <v>49.5</v>
      </c>
      <c r="M27" s="38">
        <v>52.142857142857146</v>
      </c>
      <c r="N27" s="69">
        <v>51</v>
      </c>
      <c r="O27" s="17">
        <v>52</v>
      </c>
      <c r="P27" s="17">
        <v>51</v>
      </c>
      <c r="Q27" s="17">
        <v>53</v>
      </c>
      <c r="R27" s="17">
        <v>53</v>
      </c>
      <c r="S27" s="17">
        <v>53</v>
      </c>
      <c r="T27" s="17">
        <v>52</v>
      </c>
    </row>
    <row r="28" spans="2:20" x14ac:dyDescent="0.3">
      <c r="B28" s="3" t="s">
        <v>229</v>
      </c>
      <c r="C28" s="17">
        <v>487.5</v>
      </c>
      <c r="D28" s="17">
        <v>505.25</v>
      </c>
      <c r="E28" s="17">
        <v>566.16666666666663</v>
      </c>
      <c r="F28" s="17">
        <v>560.91666666666663</v>
      </c>
      <c r="G28" s="17">
        <v>557.33333333333337</v>
      </c>
      <c r="H28" s="51">
        <v>550.5</v>
      </c>
      <c r="I28" s="51">
        <v>537.16666666666663</v>
      </c>
      <c r="J28" s="51">
        <v>513.25</v>
      </c>
      <c r="K28" s="51">
        <v>494.08333333333331</v>
      </c>
      <c r="L28" s="51">
        <v>482.25</v>
      </c>
      <c r="M28" s="38">
        <v>460.28571428571428</v>
      </c>
      <c r="N28" s="69">
        <v>471</v>
      </c>
      <c r="O28" s="17">
        <v>463</v>
      </c>
      <c r="P28" s="17">
        <v>457</v>
      </c>
      <c r="Q28" s="17">
        <v>458</v>
      </c>
      <c r="R28" s="17">
        <v>457</v>
      </c>
      <c r="S28" s="17">
        <v>458</v>
      </c>
      <c r="T28" s="17">
        <v>458</v>
      </c>
    </row>
    <row r="29" spans="2:20" x14ac:dyDescent="0.3">
      <c r="B29" s="3" t="s">
        <v>264</v>
      </c>
      <c r="C29" s="17">
        <v>73.833333333333329</v>
      </c>
      <c r="D29" s="17">
        <v>71.666666666666671</v>
      </c>
      <c r="E29" s="17">
        <v>68.083333333333329</v>
      </c>
      <c r="F29" s="17">
        <v>61</v>
      </c>
      <c r="G29" s="17">
        <v>60.5</v>
      </c>
      <c r="H29" s="51">
        <v>59.083333333333336</v>
      </c>
      <c r="I29" s="51">
        <v>57.166666666666664</v>
      </c>
      <c r="J29" s="51">
        <v>56.333333333333336</v>
      </c>
      <c r="K29" s="51">
        <v>62.666666666666664</v>
      </c>
      <c r="L29" s="51">
        <v>62.25</v>
      </c>
      <c r="M29" s="38">
        <v>58</v>
      </c>
      <c r="N29" s="69">
        <v>58</v>
      </c>
      <c r="O29" s="17">
        <v>59</v>
      </c>
      <c r="P29" s="17">
        <v>58</v>
      </c>
      <c r="Q29" s="17">
        <v>58</v>
      </c>
      <c r="R29" s="17">
        <v>58</v>
      </c>
      <c r="S29" s="17">
        <v>59</v>
      </c>
      <c r="T29" s="17">
        <v>56</v>
      </c>
    </row>
    <row r="30" spans="2:20" x14ac:dyDescent="0.3">
      <c r="B30" s="3" t="s">
        <v>230</v>
      </c>
      <c r="C30" s="17">
        <v>349.33333333333331</v>
      </c>
      <c r="D30" s="17">
        <v>349.41666666666669</v>
      </c>
      <c r="E30" s="17">
        <v>339.25</v>
      </c>
      <c r="F30" s="17">
        <v>334.75</v>
      </c>
      <c r="G30" s="17">
        <v>349</v>
      </c>
      <c r="H30" s="51">
        <v>377.91666666666669</v>
      </c>
      <c r="I30" s="51">
        <v>386.33333333333331</v>
      </c>
      <c r="J30" s="51">
        <v>417.33333333333331</v>
      </c>
      <c r="K30" s="51">
        <v>423.5</v>
      </c>
      <c r="L30" s="51">
        <v>384.41666666666669</v>
      </c>
      <c r="M30" s="38">
        <v>360.42857142857144</v>
      </c>
      <c r="N30" s="69">
        <v>369</v>
      </c>
      <c r="O30" s="17">
        <v>364</v>
      </c>
      <c r="P30" s="17">
        <v>364</v>
      </c>
      <c r="Q30" s="17">
        <v>360</v>
      </c>
      <c r="R30" s="17">
        <v>358</v>
      </c>
      <c r="S30" s="17">
        <v>355</v>
      </c>
      <c r="T30" s="17">
        <v>353</v>
      </c>
    </row>
    <row r="31" spans="2:20" x14ac:dyDescent="0.3">
      <c r="B31" s="3" t="s">
        <v>231</v>
      </c>
      <c r="C31" s="17">
        <v>61.5</v>
      </c>
      <c r="D31" s="17">
        <v>57.083333333333336</v>
      </c>
      <c r="E31" s="17">
        <v>61.416666666666664</v>
      </c>
      <c r="F31" s="17">
        <v>63</v>
      </c>
      <c r="G31" s="17">
        <v>61.666666666666664</v>
      </c>
      <c r="H31" s="51">
        <v>62.333333333333336</v>
      </c>
      <c r="I31" s="51">
        <v>58.833333333333336</v>
      </c>
      <c r="J31" s="51">
        <v>55.833333333333336</v>
      </c>
      <c r="K31" s="51">
        <v>59.333333333333336</v>
      </c>
      <c r="L31" s="51">
        <v>67.25</v>
      </c>
      <c r="M31" s="38">
        <v>70.285714285714292</v>
      </c>
      <c r="N31" s="69">
        <v>70</v>
      </c>
      <c r="O31" s="17">
        <v>70</v>
      </c>
      <c r="P31" s="17">
        <v>70</v>
      </c>
      <c r="Q31" s="17">
        <v>70</v>
      </c>
      <c r="R31" s="17">
        <v>70</v>
      </c>
      <c r="S31" s="17">
        <v>70</v>
      </c>
      <c r="T31" s="17">
        <v>72</v>
      </c>
    </row>
    <row r="32" spans="2:20" x14ac:dyDescent="0.3">
      <c r="B32" s="3" t="s">
        <v>232</v>
      </c>
      <c r="C32" s="17">
        <v>134.91666666666666</v>
      </c>
      <c r="D32" s="17">
        <v>132.91666666666666</v>
      </c>
      <c r="E32" s="17">
        <v>123.5</v>
      </c>
      <c r="F32" s="17">
        <v>118.66666666666667</v>
      </c>
      <c r="G32" s="17">
        <v>129.75</v>
      </c>
      <c r="H32" s="51">
        <v>139.16666666666666</v>
      </c>
      <c r="I32" s="51">
        <v>121.83333333333333</v>
      </c>
      <c r="J32" s="51">
        <v>120.66666666666667</v>
      </c>
      <c r="K32" s="51">
        <v>128.75</v>
      </c>
      <c r="L32" s="51">
        <v>131.5</v>
      </c>
      <c r="M32" s="38">
        <v>109</v>
      </c>
      <c r="N32" s="69">
        <v>127</v>
      </c>
      <c r="O32" s="17">
        <v>125</v>
      </c>
      <c r="P32" s="17">
        <v>125</v>
      </c>
      <c r="Q32" s="17">
        <v>124</v>
      </c>
      <c r="R32" s="17">
        <v>124</v>
      </c>
      <c r="S32" s="17">
        <v>69</v>
      </c>
      <c r="T32" s="17">
        <v>69</v>
      </c>
    </row>
    <row r="33" spans="2:20" x14ac:dyDescent="0.3">
      <c r="B33" s="3" t="s">
        <v>233</v>
      </c>
      <c r="C33" s="17">
        <v>98.5</v>
      </c>
      <c r="D33" s="17">
        <v>107.83333333333333</v>
      </c>
      <c r="E33" s="17">
        <v>112.41666666666667</v>
      </c>
      <c r="F33" s="17">
        <v>125.66666666666667</v>
      </c>
      <c r="G33" s="17">
        <v>124.08333333333333</v>
      </c>
      <c r="H33" s="51">
        <v>129.83333333333334</v>
      </c>
      <c r="I33" s="51">
        <v>143.5</v>
      </c>
      <c r="J33" s="51">
        <v>163.91666666666666</v>
      </c>
      <c r="K33" s="51">
        <v>181.41666666666666</v>
      </c>
      <c r="L33" s="51">
        <v>181.33333333333334</v>
      </c>
      <c r="M33" s="38">
        <v>166.57142857142858</v>
      </c>
      <c r="N33" s="69">
        <v>170</v>
      </c>
      <c r="O33" s="17">
        <v>168</v>
      </c>
      <c r="P33" s="17">
        <v>169</v>
      </c>
      <c r="Q33" s="17">
        <v>165</v>
      </c>
      <c r="R33" s="17">
        <v>165</v>
      </c>
      <c r="S33" s="17">
        <v>165</v>
      </c>
      <c r="T33" s="17">
        <v>164</v>
      </c>
    </row>
    <row r="34" spans="2:20" x14ac:dyDescent="0.3">
      <c r="B34" s="3" t="s">
        <v>418</v>
      </c>
      <c r="C34" s="17">
        <v>13.5</v>
      </c>
      <c r="D34" s="17">
        <v>17.083333333333332</v>
      </c>
      <c r="E34" s="17">
        <v>21.916666666666668</v>
      </c>
      <c r="F34" s="17">
        <v>21.75</v>
      </c>
      <c r="G34" s="17">
        <v>24.583333333333332</v>
      </c>
      <c r="H34" s="51">
        <v>35.5</v>
      </c>
      <c r="I34" s="51">
        <v>39.083333333333336</v>
      </c>
      <c r="J34" s="51">
        <v>42.166666666666664</v>
      </c>
      <c r="K34" s="51">
        <v>51.25</v>
      </c>
      <c r="L34" s="51">
        <v>41.166666666666664</v>
      </c>
      <c r="M34" s="38">
        <v>42</v>
      </c>
      <c r="N34" s="69">
        <v>42</v>
      </c>
      <c r="O34" s="17">
        <v>42</v>
      </c>
      <c r="P34" s="17">
        <v>42</v>
      </c>
      <c r="Q34" s="17">
        <v>42</v>
      </c>
      <c r="R34" s="17">
        <v>42</v>
      </c>
      <c r="S34" s="17">
        <v>42</v>
      </c>
      <c r="T34" s="17">
        <v>42</v>
      </c>
    </row>
    <row r="35" spans="2:20" x14ac:dyDescent="0.3">
      <c r="B35" s="3" t="s">
        <v>234</v>
      </c>
      <c r="C35" s="17">
        <v>224.75</v>
      </c>
      <c r="D35" s="17">
        <v>252.08333333333334</v>
      </c>
      <c r="E35" s="17">
        <v>251.75</v>
      </c>
      <c r="F35" s="17">
        <v>268.33333333333331</v>
      </c>
      <c r="G35" s="17">
        <v>340</v>
      </c>
      <c r="H35" s="51">
        <v>346</v>
      </c>
      <c r="I35" s="51">
        <v>343.83333333333331</v>
      </c>
      <c r="J35" s="51">
        <v>355.08333333333331</v>
      </c>
      <c r="K35" s="51">
        <v>387.5</v>
      </c>
      <c r="L35" s="51">
        <v>374.41666666666669</v>
      </c>
      <c r="M35" s="38">
        <v>342</v>
      </c>
      <c r="N35" s="69">
        <v>357</v>
      </c>
      <c r="O35" s="17">
        <v>356</v>
      </c>
      <c r="P35" s="17">
        <v>345</v>
      </c>
      <c r="Q35" s="17">
        <v>344</v>
      </c>
      <c r="R35" s="17">
        <v>335</v>
      </c>
      <c r="S35" s="17">
        <v>330</v>
      </c>
      <c r="T35" s="17">
        <v>327</v>
      </c>
    </row>
    <row r="36" spans="2:20" x14ac:dyDescent="0.3">
      <c r="B36" s="3" t="s">
        <v>235</v>
      </c>
      <c r="C36" s="17">
        <v>116.5</v>
      </c>
      <c r="D36" s="17">
        <v>160.66666666666666</v>
      </c>
      <c r="E36" s="17">
        <v>161</v>
      </c>
      <c r="F36" s="17">
        <v>169.75</v>
      </c>
      <c r="G36" s="17">
        <v>170.16666666666666</v>
      </c>
      <c r="H36" s="51">
        <v>165.41666666666666</v>
      </c>
      <c r="I36" s="51">
        <v>182.25</v>
      </c>
      <c r="J36" s="51">
        <v>188.91666666666666</v>
      </c>
      <c r="K36" s="51">
        <v>187.5</v>
      </c>
      <c r="L36" s="51">
        <v>200.66666666666666</v>
      </c>
      <c r="M36" s="38">
        <v>203.71428571428572</v>
      </c>
      <c r="N36" s="69">
        <v>199</v>
      </c>
      <c r="O36" s="17">
        <v>209</v>
      </c>
      <c r="P36" s="17">
        <v>206</v>
      </c>
      <c r="Q36" s="17">
        <v>206</v>
      </c>
      <c r="R36" s="17">
        <v>204</v>
      </c>
      <c r="S36" s="17">
        <v>202</v>
      </c>
      <c r="T36" s="17">
        <v>200</v>
      </c>
    </row>
    <row r="37" spans="2:20" x14ac:dyDescent="0.3">
      <c r="B37" s="3" t="s">
        <v>236</v>
      </c>
      <c r="C37" s="17">
        <v>128.16666666666666</v>
      </c>
      <c r="D37" s="17">
        <v>124.75</v>
      </c>
      <c r="E37" s="17">
        <v>121.41666666666667</v>
      </c>
      <c r="F37" s="17">
        <v>119</v>
      </c>
      <c r="G37" s="17">
        <v>114.83333333333333</v>
      </c>
      <c r="H37" s="51">
        <v>121.58333333333333</v>
      </c>
      <c r="I37" s="51">
        <v>124.75</v>
      </c>
      <c r="J37" s="51">
        <v>129.16666666666666</v>
      </c>
      <c r="K37" s="51">
        <v>133.91666666666666</v>
      </c>
      <c r="L37" s="51">
        <v>159.75</v>
      </c>
      <c r="M37" s="38">
        <v>155</v>
      </c>
      <c r="N37" s="69">
        <v>159</v>
      </c>
      <c r="O37" s="17">
        <v>158</v>
      </c>
      <c r="P37" s="17">
        <v>155</v>
      </c>
      <c r="Q37" s="17">
        <v>155</v>
      </c>
      <c r="R37" s="17">
        <v>153</v>
      </c>
      <c r="S37" s="17">
        <v>153</v>
      </c>
      <c r="T37" s="17">
        <v>152</v>
      </c>
    </row>
    <row r="38" spans="2:20" x14ac:dyDescent="0.3">
      <c r="B38" s="3" t="s">
        <v>237</v>
      </c>
      <c r="C38" s="17">
        <v>175</v>
      </c>
      <c r="D38" s="17">
        <v>127.91666666666667</v>
      </c>
      <c r="E38" s="17">
        <v>119.41666666666667</v>
      </c>
      <c r="F38" s="17">
        <v>114.33333333333333</v>
      </c>
      <c r="G38" s="17">
        <v>110.16666666666667</v>
      </c>
      <c r="H38" s="51">
        <v>105.5</v>
      </c>
      <c r="I38" s="51">
        <v>105.33333333333333</v>
      </c>
      <c r="J38" s="51">
        <v>109.83333333333333</v>
      </c>
      <c r="K38" s="51">
        <v>110.66666666666667</v>
      </c>
      <c r="L38" s="51">
        <v>105.83333333333333</v>
      </c>
      <c r="M38" s="38">
        <v>111.85714285714286</v>
      </c>
      <c r="N38" s="69">
        <v>108</v>
      </c>
      <c r="O38" s="17">
        <v>111</v>
      </c>
      <c r="P38" s="17">
        <v>113</v>
      </c>
      <c r="Q38" s="17">
        <v>111</v>
      </c>
      <c r="R38" s="17">
        <v>114</v>
      </c>
      <c r="S38" s="17">
        <v>113</v>
      </c>
      <c r="T38" s="17">
        <v>113</v>
      </c>
    </row>
    <row r="39" spans="2:20" x14ac:dyDescent="0.3">
      <c r="B39" s="5" t="s">
        <v>238</v>
      </c>
      <c r="C39" s="19">
        <v>378.75</v>
      </c>
      <c r="D39" s="19">
        <v>385.66666666666669</v>
      </c>
      <c r="E39" s="19">
        <v>399.75</v>
      </c>
      <c r="F39" s="19">
        <v>390.33333333333331</v>
      </c>
      <c r="G39" s="19">
        <v>393.16666666666669</v>
      </c>
      <c r="H39" s="52">
        <v>380.33333333333331</v>
      </c>
      <c r="I39" s="52">
        <v>394.66666666666669</v>
      </c>
      <c r="J39" s="52">
        <v>414.83333333333331</v>
      </c>
      <c r="K39" s="51">
        <v>399.5</v>
      </c>
      <c r="L39" s="51">
        <v>379.66666666666669</v>
      </c>
      <c r="M39" s="38">
        <v>358.71428571428572</v>
      </c>
      <c r="N39" s="69">
        <v>363</v>
      </c>
      <c r="O39" s="17">
        <v>361</v>
      </c>
      <c r="P39" s="17">
        <v>361</v>
      </c>
      <c r="Q39" s="17">
        <v>358</v>
      </c>
      <c r="R39" s="17">
        <v>358</v>
      </c>
      <c r="S39" s="17">
        <v>357</v>
      </c>
      <c r="T39" s="17">
        <v>353</v>
      </c>
    </row>
    <row r="40" spans="2:20" x14ac:dyDescent="0.3">
      <c r="B40" s="27" t="s">
        <v>182</v>
      </c>
      <c r="C40" s="37">
        <f>+SUM(C41:C45)</f>
        <v>674.91666666666663</v>
      </c>
      <c r="D40" s="37">
        <f t="shared" ref="D40:T40" si="10">+SUM(D41:D45)</f>
        <v>672.16666666666663</v>
      </c>
      <c r="E40" s="37">
        <f t="shared" si="10"/>
        <v>652.91666666666663</v>
      </c>
      <c r="F40" s="37">
        <f t="shared" si="10"/>
        <v>676.66666666666663</v>
      </c>
      <c r="G40" s="37">
        <f t="shared" si="10"/>
        <v>691.25</v>
      </c>
      <c r="H40" s="50">
        <f t="shared" ref="H40:M40" si="11">+SUM(H41:H45)</f>
        <v>700.16666666666674</v>
      </c>
      <c r="I40" s="50">
        <f t="shared" si="11"/>
        <v>734.33333333333337</v>
      </c>
      <c r="J40" s="50">
        <f t="shared" si="11"/>
        <v>744</v>
      </c>
      <c r="K40" s="50">
        <f t="shared" si="11"/>
        <v>773.41666666666652</v>
      </c>
      <c r="L40" s="50">
        <f t="shared" si="11"/>
        <v>771</v>
      </c>
      <c r="M40" s="50">
        <f t="shared" si="11"/>
        <v>760.97619047619048</v>
      </c>
      <c r="N40" s="74">
        <f t="shared" si="10"/>
        <v>771</v>
      </c>
      <c r="O40" s="108">
        <f t="shared" si="10"/>
        <v>771</v>
      </c>
      <c r="P40" s="108">
        <f t="shared" si="10"/>
        <v>768</v>
      </c>
      <c r="Q40" s="108">
        <f t="shared" si="10"/>
        <v>760</v>
      </c>
      <c r="R40" s="108">
        <f t="shared" si="10"/>
        <v>758</v>
      </c>
      <c r="S40" s="108">
        <f t="shared" si="10"/>
        <v>755</v>
      </c>
      <c r="T40" s="108">
        <f t="shared" si="10"/>
        <v>722</v>
      </c>
    </row>
    <row r="41" spans="2:20" x14ac:dyDescent="0.3">
      <c r="B41" s="3" t="s">
        <v>239</v>
      </c>
      <c r="C41" s="17">
        <v>389.25</v>
      </c>
      <c r="D41" s="17">
        <v>390.83333333333331</v>
      </c>
      <c r="E41" s="17">
        <v>383.08333333333331</v>
      </c>
      <c r="F41" s="17">
        <v>413.33333333333331</v>
      </c>
      <c r="G41" s="17">
        <v>419.58333333333331</v>
      </c>
      <c r="H41" s="51">
        <v>419.66666666666669</v>
      </c>
      <c r="I41" s="51">
        <v>444.66666666666669</v>
      </c>
      <c r="J41" s="51">
        <v>456.83333333333331</v>
      </c>
      <c r="K41" s="51">
        <v>470.5</v>
      </c>
      <c r="L41" s="51">
        <v>479.08333333333331</v>
      </c>
      <c r="M41" s="38">
        <v>468.71428571428572</v>
      </c>
      <c r="N41" s="69">
        <v>476</v>
      </c>
      <c r="O41" s="17">
        <v>475</v>
      </c>
      <c r="P41" s="17">
        <v>474</v>
      </c>
      <c r="Q41" s="17">
        <v>470</v>
      </c>
      <c r="R41" s="17">
        <v>467</v>
      </c>
      <c r="S41" s="17">
        <v>465</v>
      </c>
      <c r="T41" s="17">
        <v>454</v>
      </c>
    </row>
    <row r="42" spans="2:20" x14ac:dyDescent="0.3">
      <c r="B42" s="3" t="s">
        <v>577</v>
      </c>
      <c r="C42" s="17">
        <v>17.666666666666668</v>
      </c>
      <c r="D42" s="17">
        <v>16.25</v>
      </c>
      <c r="E42" s="17">
        <v>16</v>
      </c>
      <c r="F42" s="17">
        <v>17.5</v>
      </c>
      <c r="G42" s="17">
        <v>18</v>
      </c>
      <c r="H42" s="51">
        <v>18.666666666666668</v>
      </c>
      <c r="I42" s="51">
        <v>19.75</v>
      </c>
      <c r="J42" s="51">
        <v>20.583333333333332</v>
      </c>
      <c r="K42" s="51">
        <v>22.083333333333332</v>
      </c>
      <c r="L42" s="51">
        <v>19.5</v>
      </c>
      <c r="M42" s="38">
        <v>21.833333333333332</v>
      </c>
      <c r="N42" s="69">
        <v>21</v>
      </c>
      <c r="O42" s="17">
        <v>21</v>
      </c>
      <c r="P42" s="17">
        <v>23</v>
      </c>
      <c r="Q42" s="17">
        <v>22</v>
      </c>
      <c r="R42" s="17">
        <v>22</v>
      </c>
      <c r="S42" s="17">
        <v>22</v>
      </c>
      <c r="T42" s="17" t="s">
        <v>699</v>
      </c>
    </row>
    <row r="43" spans="2:20" x14ac:dyDescent="0.3">
      <c r="B43" s="3" t="s">
        <v>240</v>
      </c>
      <c r="C43" s="17">
        <v>59.583333333333336</v>
      </c>
      <c r="D43" s="17">
        <v>61.583333333333336</v>
      </c>
      <c r="E43" s="17">
        <v>60.5</v>
      </c>
      <c r="F43" s="17">
        <v>58.916666666666664</v>
      </c>
      <c r="G43" s="17">
        <v>60.083333333333336</v>
      </c>
      <c r="H43" s="51">
        <v>57.333333333333336</v>
      </c>
      <c r="I43" s="51">
        <v>56.083333333333336</v>
      </c>
      <c r="J43" s="51">
        <v>55.75</v>
      </c>
      <c r="K43" s="51">
        <v>63</v>
      </c>
      <c r="L43" s="51">
        <v>57.166666666666664</v>
      </c>
      <c r="M43" s="38">
        <v>60</v>
      </c>
      <c r="N43" s="69">
        <v>61</v>
      </c>
      <c r="O43" s="17">
        <v>61</v>
      </c>
      <c r="P43" s="17">
        <v>61</v>
      </c>
      <c r="Q43" s="17">
        <v>59</v>
      </c>
      <c r="R43" s="17">
        <v>60</v>
      </c>
      <c r="S43" s="17">
        <v>60</v>
      </c>
      <c r="T43" s="17">
        <v>58</v>
      </c>
    </row>
    <row r="44" spans="2:20" x14ac:dyDescent="0.3">
      <c r="B44" s="3" t="s">
        <v>241</v>
      </c>
      <c r="C44" s="17">
        <v>39.25</v>
      </c>
      <c r="D44" s="17">
        <v>37.083333333333336</v>
      </c>
      <c r="E44" s="17">
        <v>31.916666666666668</v>
      </c>
      <c r="F44" s="17">
        <v>30.25</v>
      </c>
      <c r="G44" s="17">
        <v>31.25</v>
      </c>
      <c r="H44" s="51">
        <v>35.25</v>
      </c>
      <c r="I44" s="51">
        <v>34.25</v>
      </c>
      <c r="J44" s="51">
        <v>32.25</v>
      </c>
      <c r="K44" s="51">
        <v>30.916666666666668</v>
      </c>
      <c r="L44" s="51">
        <v>26.083333333333332</v>
      </c>
      <c r="M44" s="38">
        <v>25.571428571428573</v>
      </c>
      <c r="N44" s="69">
        <v>26</v>
      </c>
      <c r="O44" s="17">
        <v>26</v>
      </c>
      <c r="P44" s="17">
        <v>26</v>
      </c>
      <c r="Q44" s="17">
        <v>25</v>
      </c>
      <c r="R44" s="17">
        <v>24</v>
      </c>
      <c r="S44" s="17">
        <v>25</v>
      </c>
      <c r="T44" s="17">
        <v>27</v>
      </c>
    </row>
    <row r="45" spans="2:20" x14ac:dyDescent="0.3">
      <c r="B45" s="5" t="s">
        <v>242</v>
      </c>
      <c r="C45" s="19">
        <v>169.16666666666666</v>
      </c>
      <c r="D45" s="19">
        <v>166.41666666666666</v>
      </c>
      <c r="E45" s="19">
        <v>161.41666666666666</v>
      </c>
      <c r="F45" s="19">
        <v>156.66666666666666</v>
      </c>
      <c r="G45" s="19">
        <v>162.33333333333334</v>
      </c>
      <c r="H45" s="52">
        <v>169.25</v>
      </c>
      <c r="I45" s="52">
        <v>179.58333333333334</v>
      </c>
      <c r="J45" s="52">
        <v>178.58333333333334</v>
      </c>
      <c r="K45" s="51">
        <v>186.91666666666666</v>
      </c>
      <c r="L45" s="51">
        <v>189.16666666666666</v>
      </c>
      <c r="M45" s="38">
        <v>184.85714285714286</v>
      </c>
      <c r="N45" s="69">
        <v>187</v>
      </c>
      <c r="O45" s="17">
        <v>188</v>
      </c>
      <c r="P45" s="17">
        <v>184</v>
      </c>
      <c r="Q45" s="17">
        <v>184</v>
      </c>
      <c r="R45" s="17">
        <v>185</v>
      </c>
      <c r="S45" s="17">
        <v>183</v>
      </c>
      <c r="T45" s="17">
        <v>183</v>
      </c>
    </row>
    <row r="46" spans="2:20" x14ac:dyDescent="0.3">
      <c r="B46" s="27" t="s">
        <v>183</v>
      </c>
      <c r="C46" s="37">
        <f>+SUM(C47:C54)</f>
        <v>598.08333333333337</v>
      </c>
      <c r="D46" s="37">
        <f t="shared" ref="D46:T46" si="12">+SUM(D47:D54)</f>
        <v>605.5</v>
      </c>
      <c r="E46" s="37">
        <f t="shared" si="12"/>
        <v>574</v>
      </c>
      <c r="F46" s="37">
        <f t="shared" si="12"/>
        <v>560.16666666666663</v>
      </c>
      <c r="G46" s="37">
        <f t="shared" si="12"/>
        <v>549.66666666666663</v>
      </c>
      <c r="H46" s="50">
        <f t="shared" si="12"/>
        <v>541.75</v>
      </c>
      <c r="I46" s="50">
        <f t="shared" si="12"/>
        <v>544</v>
      </c>
      <c r="J46" s="50">
        <f t="shared" si="12"/>
        <v>562.58333333333337</v>
      </c>
      <c r="K46" s="50">
        <f t="shared" si="12"/>
        <v>570.75000000000011</v>
      </c>
      <c r="L46" s="50">
        <f t="shared" si="12"/>
        <v>554.33333333333337</v>
      </c>
      <c r="M46" s="50">
        <f t="shared" si="12"/>
        <v>539</v>
      </c>
      <c r="N46" s="74">
        <f t="shared" si="12"/>
        <v>550</v>
      </c>
      <c r="O46" s="108">
        <f t="shared" si="12"/>
        <v>547</v>
      </c>
      <c r="P46" s="108">
        <f t="shared" si="12"/>
        <v>543</v>
      </c>
      <c r="Q46" s="108">
        <f t="shared" si="12"/>
        <v>540</v>
      </c>
      <c r="R46" s="108">
        <f t="shared" si="12"/>
        <v>534</v>
      </c>
      <c r="S46" s="108">
        <f t="shared" si="12"/>
        <v>529</v>
      </c>
      <c r="T46" s="108">
        <f t="shared" si="12"/>
        <v>530</v>
      </c>
    </row>
    <row r="47" spans="2:20" x14ac:dyDescent="0.3">
      <c r="B47" s="3" t="s">
        <v>243</v>
      </c>
      <c r="C47" s="17">
        <v>48.916666666666664</v>
      </c>
      <c r="D47" s="17">
        <v>46.083333333333336</v>
      </c>
      <c r="E47" s="17">
        <v>46.333333333333336</v>
      </c>
      <c r="F47" s="17">
        <v>47.166666666666664</v>
      </c>
      <c r="G47" s="17">
        <v>46.833333333333336</v>
      </c>
      <c r="H47" s="51">
        <v>48.916666666666664</v>
      </c>
      <c r="I47" s="51">
        <v>49.166666666666664</v>
      </c>
      <c r="J47" s="51">
        <v>50.25</v>
      </c>
      <c r="K47" s="51">
        <v>45.833333333333336</v>
      </c>
      <c r="L47" s="51">
        <v>43.333333333333336</v>
      </c>
      <c r="M47" s="38">
        <v>44</v>
      </c>
      <c r="N47" s="69">
        <v>45</v>
      </c>
      <c r="O47" s="17">
        <v>45</v>
      </c>
      <c r="P47" s="17">
        <v>44</v>
      </c>
      <c r="Q47" s="17">
        <v>43</v>
      </c>
      <c r="R47" s="17">
        <v>43</v>
      </c>
      <c r="S47" s="17">
        <v>43</v>
      </c>
      <c r="T47" s="17">
        <v>45</v>
      </c>
    </row>
    <row r="48" spans="2:20" x14ac:dyDescent="0.3">
      <c r="B48" s="3" t="s">
        <v>244</v>
      </c>
      <c r="C48" s="17">
        <v>74.333333333333329</v>
      </c>
      <c r="D48" s="17">
        <v>73.75</v>
      </c>
      <c r="E48" s="17">
        <v>69.833333333333329</v>
      </c>
      <c r="F48" s="17">
        <v>65.666666666666671</v>
      </c>
      <c r="G48" s="17">
        <v>61.25</v>
      </c>
      <c r="H48" s="51">
        <v>62.666666666666664</v>
      </c>
      <c r="I48" s="51">
        <v>63.583333333333336</v>
      </c>
      <c r="J48" s="51">
        <v>68.75</v>
      </c>
      <c r="K48" s="51">
        <v>69.75</v>
      </c>
      <c r="L48" s="51">
        <v>68.166666666666671</v>
      </c>
      <c r="M48" s="38">
        <v>64.428571428571431</v>
      </c>
      <c r="N48" s="69">
        <v>69</v>
      </c>
      <c r="O48" s="17">
        <v>67</v>
      </c>
      <c r="P48" s="17">
        <v>66</v>
      </c>
      <c r="Q48" s="17">
        <v>65</v>
      </c>
      <c r="R48" s="17">
        <v>63</v>
      </c>
      <c r="S48" s="17">
        <v>61</v>
      </c>
      <c r="T48" s="17">
        <v>60</v>
      </c>
    </row>
    <row r="49" spans="2:20" x14ac:dyDescent="0.3">
      <c r="B49" s="3" t="s">
        <v>246</v>
      </c>
      <c r="C49" s="17">
        <v>135.5</v>
      </c>
      <c r="D49" s="17">
        <v>125.91666666666667</v>
      </c>
      <c r="E49" s="17">
        <v>120.91666666666667</v>
      </c>
      <c r="F49" s="17">
        <v>125.5</v>
      </c>
      <c r="G49" s="17">
        <v>121.16666666666667</v>
      </c>
      <c r="H49" s="51">
        <v>116.58333333333333</v>
      </c>
      <c r="I49" s="51">
        <v>119.75</v>
      </c>
      <c r="J49" s="51">
        <v>119.08333333333333</v>
      </c>
      <c r="K49" s="51">
        <v>120.83333333333333</v>
      </c>
      <c r="L49" s="51">
        <v>119.16666666666667</v>
      </c>
      <c r="M49" s="38">
        <v>119.85714285714286</v>
      </c>
      <c r="N49" s="69">
        <v>121</v>
      </c>
      <c r="O49" s="17">
        <v>121</v>
      </c>
      <c r="P49" s="17">
        <v>120</v>
      </c>
      <c r="Q49" s="17">
        <v>119</v>
      </c>
      <c r="R49" s="17">
        <v>119</v>
      </c>
      <c r="S49" s="17">
        <v>120</v>
      </c>
      <c r="T49" s="17">
        <v>119</v>
      </c>
    </row>
    <row r="50" spans="2:20" x14ac:dyDescent="0.3">
      <c r="B50" s="3" t="s">
        <v>247</v>
      </c>
      <c r="C50" s="17">
        <v>40.416666666666664</v>
      </c>
      <c r="D50" s="17">
        <v>43.333333333333336</v>
      </c>
      <c r="E50" s="17">
        <v>46.333333333333336</v>
      </c>
      <c r="F50" s="17">
        <v>46.666666666666664</v>
      </c>
      <c r="G50" s="17">
        <v>50.083333333333336</v>
      </c>
      <c r="H50" s="51">
        <v>49</v>
      </c>
      <c r="I50" s="51">
        <v>51.416666666666664</v>
      </c>
      <c r="J50" s="51">
        <v>50.5</v>
      </c>
      <c r="K50" s="51">
        <v>61.75</v>
      </c>
      <c r="L50" s="51">
        <v>55.083333333333336</v>
      </c>
      <c r="M50" s="38">
        <v>51.142857142857146</v>
      </c>
      <c r="N50" s="69">
        <v>53</v>
      </c>
      <c r="O50" s="17">
        <v>52</v>
      </c>
      <c r="P50" s="17">
        <v>51</v>
      </c>
      <c r="Q50" s="17">
        <v>51</v>
      </c>
      <c r="R50" s="17">
        <v>50</v>
      </c>
      <c r="S50" s="17">
        <v>50</v>
      </c>
      <c r="T50" s="17">
        <v>51</v>
      </c>
    </row>
    <row r="51" spans="2:20" x14ac:dyDescent="0.3">
      <c r="B51" s="3" t="s">
        <v>248</v>
      </c>
      <c r="C51" s="17">
        <v>56.333333333333336</v>
      </c>
      <c r="D51" s="17">
        <v>54.333333333333336</v>
      </c>
      <c r="E51" s="17">
        <v>52.416666666666664</v>
      </c>
      <c r="F51" s="17">
        <v>48.333333333333336</v>
      </c>
      <c r="G51" s="17">
        <v>49.083333333333336</v>
      </c>
      <c r="H51" s="51">
        <v>51.333333333333336</v>
      </c>
      <c r="I51" s="51">
        <v>48.666666666666664</v>
      </c>
      <c r="J51" s="51">
        <v>48.916666666666664</v>
      </c>
      <c r="K51" s="51">
        <v>47.75</v>
      </c>
      <c r="L51" s="51">
        <v>47.333333333333336</v>
      </c>
      <c r="M51" s="38">
        <v>49.142857142857146</v>
      </c>
      <c r="N51" s="69">
        <v>50</v>
      </c>
      <c r="O51" s="17">
        <v>50</v>
      </c>
      <c r="P51" s="17">
        <v>50</v>
      </c>
      <c r="Q51" s="17">
        <v>50</v>
      </c>
      <c r="R51" s="17">
        <v>49</v>
      </c>
      <c r="S51" s="17">
        <v>47</v>
      </c>
      <c r="T51" s="17">
        <v>48</v>
      </c>
    </row>
    <row r="52" spans="2:20" x14ac:dyDescent="0.3">
      <c r="B52" s="3" t="s">
        <v>249</v>
      </c>
      <c r="C52" s="17">
        <v>97.416666666666671</v>
      </c>
      <c r="D52" s="17">
        <v>111.33333333333333</v>
      </c>
      <c r="E52" s="17">
        <v>95.333333333333329</v>
      </c>
      <c r="F52" s="17">
        <v>81.833333333333329</v>
      </c>
      <c r="G52" s="17">
        <v>76.25</v>
      </c>
      <c r="H52" s="51">
        <v>72.5</v>
      </c>
      <c r="I52" s="51">
        <v>67.166666666666671</v>
      </c>
      <c r="J52" s="51">
        <v>63</v>
      </c>
      <c r="K52" s="51">
        <v>62</v>
      </c>
      <c r="L52" s="51">
        <v>57.166666666666664</v>
      </c>
      <c r="M52" s="38">
        <v>54.857142857142854</v>
      </c>
      <c r="N52" s="69">
        <v>55</v>
      </c>
      <c r="O52" s="17">
        <v>54</v>
      </c>
      <c r="P52" s="17">
        <v>55</v>
      </c>
      <c r="Q52" s="17">
        <v>55</v>
      </c>
      <c r="R52" s="17">
        <v>55</v>
      </c>
      <c r="S52" s="17">
        <v>55</v>
      </c>
      <c r="T52" s="17">
        <v>55</v>
      </c>
    </row>
    <row r="53" spans="2:20" x14ac:dyDescent="0.3">
      <c r="B53" s="3" t="s">
        <v>250</v>
      </c>
      <c r="C53" s="17">
        <v>97.5</v>
      </c>
      <c r="D53" s="17">
        <v>99</v>
      </c>
      <c r="E53" s="17">
        <v>96.083333333333329</v>
      </c>
      <c r="F53" s="17">
        <v>97.25</v>
      </c>
      <c r="G53" s="17">
        <v>100.08333333333333</v>
      </c>
      <c r="H53" s="51">
        <v>99.166666666666671</v>
      </c>
      <c r="I53" s="51">
        <v>104.83333333333333</v>
      </c>
      <c r="J53" s="51">
        <v>119</v>
      </c>
      <c r="K53" s="51">
        <v>116.75</v>
      </c>
      <c r="L53" s="51">
        <v>116.91666666666667</v>
      </c>
      <c r="M53" s="38">
        <v>110.28571428571429</v>
      </c>
      <c r="N53" s="69">
        <v>112</v>
      </c>
      <c r="O53" s="17">
        <v>113</v>
      </c>
      <c r="P53" s="17">
        <v>111</v>
      </c>
      <c r="Q53" s="17">
        <v>111</v>
      </c>
      <c r="R53" s="17">
        <v>110</v>
      </c>
      <c r="S53" s="17">
        <v>108</v>
      </c>
      <c r="T53" s="17">
        <v>107</v>
      </c>
    </row>
    <row r="54" spans="2:20" x14ac:dyDescent="0.3">
      <c r="B54" s="5" t="s">
        <v>251</v>
      </c>
      <c r="C54" s="19">
        <v>47.666666666666664</v>
      </c>
      <c r="D54" s="19">
        <v>51.75</v>
      </c>
      <c r="E54" s="19">
        <v>46.75</v>
      </c>
      <c r="F54" s="19">
        <v>47.75</v>
      </c>
      <c r="G54" s="19">
        <v>44.916666666666664</v>
      </c>
      <c r="H54" s="52">
        <v>41.583333333333336</v>
      </c>
      <c r="I54" s="52">
        <v>39.416666666666664</v>
      </c>
      <c r="J54" s="52">
        <v>43.083333333333336</v>
      </c>
      <c r="K54" s="51">
        <v>46.083333333333336</v>
      </c>
      <c r="L54" s="51">
        <v>47.166666666666664</v>
      </c>
      <c r="M54" s="38">
        <v>45.285714285714285</v>
      </c>
      <c r="N54" s="69">
        <v>45</v>
      </c>
      <c r="O54" s="17">
        <v>45</v>
      </c>
      <c r="P54" s="17">
        <v>46</v>
      </c>
      <c r="Q54" s="17">
        <v>46</v>
      </c>
      <c r="R54" s="17">
        <v>45</v>
      </c>
      <c r="S54" s="17">
        <v>45</v>
      </c>
      <c r="T54" s="17">
        <v>45</v>
      </c>
    </row>
    <row r="55" spans="2:20" x14ac:dyDescent="0.3">
      <c r="B55" s="27" t="s">
        <v>184</v>
      </c>
      <c r="C55" s="37">
        <f>+SUM(C56:C70)</f>
        <v>1521.8333333333333</v>
      </c>
      <c r="D55" s="37">
        <f t="shared" ref="D55:T55" si="13">+SUM(D56:D70)</f>
        <v>1590.2499999999998</v>
      </c>
      <c r="E55" s="37">
        <f t="shared" si="13"/>
        <v>1637.75</v>
      </c>
      <c r="F55" s="37">
        <f t="shared" si="13"/>
        <v>1631.8333333333333</v>
      </c>
      <c r="G55" s="37">
        <f t="shared" si="13"/>
        <v>1701.5</v>
      </c>
      <c r="H55" s="50">
        <f t="shared" ref="H55:M55" si="14">+SUM(H56:H70)</f>
        <v>1737.4166666666665</v>
      </c>
      <c r="I55" s="50">
        <f t="shared" si="14"/>
        <v>1801.5</v>
      </c>
      <c r="J55" s="50">
        <f t="shared" si="14"/>
        <v>1825.6666666666667</v>
      </c>
      <c r="K55" s="50">
        <f t="shared" si="14"/>
        <v>1828.9999999999998</v>
      </c>
      <c r="L55" s="50">
        <f t="shared" si="14"/>
        <v>1670.5833333333333</v>
      </c>
      <c r="M55" s="50">
        <f t="shared" si="14"/>
        <v>1545.8571428571427</v>
      </c>
      <c r="N55" s="74">
        <f t="shared" si="13"/>
        <v>1584</v>
      </c>
      <c r="O55" s="108">
        <f t="shared" si="13"/>
        <v>1574</v>
      </c>
      <c r="P55" s="108">
        <f t="shared" si="13"/>
        <v>1553</v>
      </c>
      <c r="Q55" s="108">
        <f t="shared" si="13"/>
        <v>1548</v>
      </c>
      <c r="R55" s="108">
        <f t="shared" si="13"/>
        <v>1539</v>
      </c>
      <c r="S55" s="108">
        <f t="shared" si="13"/>
        <v>1516</v>
      </c>
      <c r="T55" s="108">
        <f t="shared" si="13"/>
        <v>1507</v>
      </c>
    </row>
    <row r="56" spans="2:20" x14ac:dyDescent="0.3">
      <c r="B56" s="3" t="s">
        <v>578</v>
      </c>
      <c r="C56" s="17">
        <v>11.75</v>
      </c>
      <c r="D56" s="17">
        <v>14.083333333333334</v>
      </c>
      <c r="E56" s="17">
        <v>13.25</v>
      </c>
      <c r="F56" s="17">
        <v>14.583333333333334</v>
      </c>
      <c r="G56" s="17">
        <v>16.666666666666668</v>
      </c>
      <c r="H56" s="51">
        <v>17.333333333333332</v>
      </c>
      <c r="I56" s="51">
        <v>17.416666666666668</v>
      </c>
      <c r="J56" s="51">
        <v>17.166666666666668</v>
      </c>
      <c r="K56" s="51">
        <v>19.416666666666668</v>
      </c>
      <c r="L56" s="51">
        <v>18.916666666666668</v>
      </c>
      <c r="M56" s="38">
        <v>20</v>
      </c>
      <c r="N56" s="69">
        <v>20</v>
      </c>
      <c r="O56" s="17">
        <v>20</v>
      </c>
      <c r="P56" s="17">
        <v>20</v>
      </c>
      <c r="Q56" s="17">
        <v>20</v>
      </c>
      <c r="R56" s="17">
        <v>20</v>
      </c>
      <c r="S56" s="17">
        <v>20</v>
      </c>
      <c r="T56" s="17">
        <v>20</v>
      </c>
    </row>
    <row r="57" spans="2:20" x14ac:dyDescent="0.3">
      <c r="B57" s="3" t="s">
        <v>252</v>
      </c>
      <c r="C57" s="17">
        <v>41.333333333333336</v>
      </c>
      <c r="D57" s="17">
        <v>44.5</v>
      </c>
      <c r="E57" s="17">
        <v>44</v>
      </c>
      <c r="F57" s="17">
        <v>43.75</v>
      </c>
      <c r="G57" s="17">
        <v>41</v>
      </c>
      <c r="H57" s="51">
        <v>42</v>
      </c>
      <c r="I57" s="51">
        <v>44.25</v>
      </c>
      <c r="J57" s="51">
        <v>47.083333333333336</v>
      </c>
      <c r="K57" s="51">
        <v>50.583333333333336</v>
      </c>
      <c r="L57" s="51">
        <v>47.833333333333336</v>
      </c>
      <c r="M57" s="38">
        <v>47.857142857142854</v>
      </c>
      <c r="N57" s="69">
        <v>47</v>
      </c>
      <c r="O57" s="17">
        <v>48</v>
      </c>
      <c r="P57" s="17">
        <v>48</v>
      </c>
      <c r="Q57" s="17">
        <v>48</v>
      </c>
      <c r="R57" s="17">
        <v>48</v>
      </c>
      <c r="S57" s="17">
        <v>48</v>
      </c>
      <c r="T57" s="17">
        <v>48</v>
      </c>
    </row>
    <row r="58" spans="2:20" x14ac:dyDescent="0.3">
      <c r="B58" s="3" t="s">
        <v>579</v>
      </c>
      <c r="C58" s="17">
        <v>20.583333333333332</v>
      </c>
      <c r="D58" s="17">
        <v>22.166666666666668</v>
      </c>
      <c r="E58" s="17">
        <v>27.666666666666668</v>
      </c>
      <c r="F58" s="17">
        <v>31.416666666666668</v>
      </c>
      <c r="G58" s="17">
        <v>34.583333333333336</v>
      </c>
      <c r="H58" s="51">
        <v>33.833333333333336</v>
      </c>
      <c r="I58" s="51">
        <v>35.166666666666664</v>
      </c>
      <c r="J58" s="51">
        <v>40.75</v>
      </c>
      <c r="K58" s="51">
        <v>50.916666666666664</v>
      </c>
      <c r="L58" s="51">
        <v>45.916666666666664</v>
      </c>
      <c r="M58" s="38">
        <v>43</v>
      </c>
      <c r="N58" s="69">
        <v>44</v>
      </c>
      <c r="O58" s="17">
        <v>44</v>
      </c>
      <c r="P58" s="17">
        <v>44</v>
      </c>
      <c r="Q58" s="17">
        <v>43</v>
      </c>
      <c r="R58" s="17">
        <v>43</v>
      </c>
      <c r="S58" s="17">
        <v>42</v>
      </c>
      <c r="T58" s="17">
        <v>41</v>
      </c>
    </row>
    <row r="59" spans="2:20" x14ac:dyDescent="0.3">
      <c r="B59" s="3" t="s">
        <v>580</v>
      </c>
      <c r="C59" s="17">
        <v>35.333333333333336</v>
      </c>
      <c r="D59" s="17">
        <v>36.833333333333336</v>
      </c>
      <c r="E59" s="17">
        <v>34.166666666666664</v>
      </c>
      <c r="F59" s="17">
        <v>35.416666666666664</v>
      </c>
      <c r="G59" s="17">
        <v>34.083333333333336</v>
      </c>
      <c r="H59" s="51">
        <v>36.75</v>
      </c>
      <c r="I59" s="51">
        <v>36.5</v>
      </c>
      <c r="J59" s="51">
        <v>36.833333333333336</v>
      </c>
      <c r="K59" s="51">
        <v>34.75</v>
      </c>
      <c r="L59" s="51">
        <v>29.666666666666668</v>
      </c>
      <c r="M59" s="38">
        <v>27.714285714285715</v>
      </c>
      <c r="N59" s="69">
        <v>27</v>
      </c>
      <c r="O59" s="17">
        <v>28</v>
      </c>
      <c r="P59" s="17">
        <v>28</v>
      </c>
      <c r="Q59" s="17">
        <v>28</v>
      </c>
      <c r="R59" s="17">
        <v>28</v>
      </c>
      <c r="S59" s="17">
        <v>28</v>
      </c>
      <c r="T59" s="17">
        <v>27</v>
      </c>
    </row>
    <row r="60" spans="2:20" x14ac:dyDescent="0.3">
      <c r="B60" s="3" t="s">
        <v>253</v>
      </c>
      <c r="C60" s="17">
        <v>24</v>
      </c>
      <c r="D60" s="17">
        <v>24.166666666666668</v>
      </c>
      <c r="E60" s="17">
        <v>23.5</v>
      </c>
      <c r="F60" s="17">
        <v>24.25</v>
      </c>
      <c r="G60" s="17">
        <v>25</v>
      </c>
      <c r="H60" s="51">
        <v>23.75</v>
      </c>
      <c r="I60" s="51">
        <v>18</v>
      </c>
      <c r="J60" s="51">
        <v>17</v>
      </c>
      <c r="K60" s="51">
        <v>17.333333333333332</v>
      </c>
      <c r="L60" s="51">
        <v>17</v>
      </c>
      <c r="M60" s="38">
        <v>18.142857142857142</v>
      </c>
      <c r="N60" s="69">
        <v>18</v>
      </c>
      <c r="O60" s="17">
        <v>18</v>
      </c>
      <c r="P60" s="17">
        <v>18</v>
      </c>
      <c r="Q60" s="17">
        <v>18</v>
      </c>
      <c r="R60" s="17">
        <v>19</v>
      </c>
      <c r="S60" s="17">
        <v>18</v>
      </c>
      <c r="T60" s="17">
        <v>18</v>
      </c>
    </row>
    <row r="61" spans="2:20" x14ac:dyDescent="0.3">
      <c r="B61" s="3" t="s">
        <v>254</v>
      </c>
      <c r="C61" s="17">
        <v>68.833333333333329</v>
      </c>
      <c r="D61" s="17">
        <v>68.166666666666671</v>
      </c>
      <c r="E61" s="17">
        <v>65.166666666666671</v>
      </c>
      <c r="F61" s="17">
        <v>65.333333333333329</v>
      </c>
      <c r="G61" s="17">
        <v>69.083333333333329</v>
      </c>
      <c r="H61" s="51">
        <v>66.083333333333329</v>
      </c>
      <c r="I61" s="51">
        <v>64.25</v>
      </c>
      <c r="J61" s="51">
        <v>65.833333333333329</v>
      </c>
      <c r="K61" s="51">
        <v>63.666666666666664</v>
      </c>
      <c r="L61" s="51">
        <v>65.166666666666671</v>
      </c>
      <c r="M61" s="38">
        <v>63.714285714285715</v>
      </c>
      <c r="N61" s="69">
        <v>66</v>
      </c>
      <c r="O61" s="17">
        <v>65</v>
      </c>
      <c r="P61" s="17">
        <v>64</v>
      </c>
      <c r="Q61" s="17">
        <v>63</v>
      </c>
      <c r="R61" s="17">
        <v>62</v>
      </c>
      <c r="S61" s="17">
        <v>62</v>
      </c>
      <c r="T61" s="17">
        <v>64</v>
      </c>
    </row>
    <row r="62" spans="2:20" x14ac:dyDescent="0.3">
      <c r="B62" s="3" t="s">
        <v>581</v>
      </c>
      <c r="C62" s="17">
        <v>22.666666666666668</v>
      </c>
      <c r="D62" s="17">
        <v>23.083333333333332</v>
      </c>
      <c r="E62" s="17">
        <v>23.75</v>
      </c>
      <c r="F62" s="17">
        <v>24.166666666666668</v>
      </c>
      <c r="G62" s="17">
        <v>27.666666666666668</v>
      </c>
      <c r="H62" s="51">
        <v>28.25</v>
      </c>
      <c r="I62" s="51">
        <v>26.583333333333332</v>
      </c>
      <c r="J62" s="51">
        <v>25.166666666666668</v>
      </c>
      <c r="K62" s="51">
        <v>24.5</v>
      </c>
      <c r="L62" s="51">
        <v>25.583333333333332</v>
      </c>
      <c r="M62" s="38">
        <v>24.857142857142858</v>
      </c>
      <c r="N62" s="69">
        <v>25</v>
      </c>
      <c r="O62" s="17">
        <v>25</v>
      </c>
      <c r="P62" s="17">
        <v>25</v>
      </c>
      <c r="Q62" s="17">
        <v>25</v>
      </c>
      <c r="R62" s="17">
        <v>25</v>
      </c>
      <c r="S62" s="17">
        <v>25</v>
      </c>
      <c r="T62" s="17">
        <v>24</v>
      </c>
    </row>
    <row r="63" spans="2:20" x14ac:dyDescent="0.3">
      <c r="B63" s="3" t="s">
        <v>582</v>
      </c>
      <c r="C63" s="17">
        <v>17.166666666666668</v>
      </c>
      <c r="D63" s="17">
        <v>14</v>
      </c>
      <c r="E63" s="17">
        <v>11.583333333333334</v>
      </c>
      <c r="F63" s="17">
        <v>11.083333333333334</v>
      </c>
      <c r="G63" s="17">
        <v>12.916666666666666</v>
      </c>
      <c r="H63" s="51">
        <v>16</v>
      </c>
      <c r="I63" s="51">
        <v>15</v>
      </c>
      <c r="J63" s="51">
        <v>14.25</v>
      </c>
      <c r="K63" s="51">
        <v>16.25</v>
      </c>
      <c r="L63" s="51">
        <v>18.75</v>
      </c>
      <c r="M63" s="38">
        <v>18.142857142857142</v>
      </c>
      <c r="N63" s="69">
        <v>19</v>
      </c>
      <c r="O63" s="17">
        <v>19</v>
      </c>
      <c r="P63" s="17">
        <v>19</v>
      </c>
      <c r="Q63" s="17">
        <v>19</v>
      </c>
      <c r="R63" s="17">
        <v>18</v>
      </c>
      <c r="S63" s="17">
        <v>17</v>
      </c>
      <c r="T63" s="17">
        <v>16</v>
      </c>
    </row>
    <row r="64" spans="2:20" x14ac:dyDescent="0.3">
      <c r="B64" s="3" t="s">
        <v>255</v>
      </c>
      <c r="C64" s="17">
        <v>35.583333333333336</v>
      </c>
      <c r="D64" s="17">
        <v>43.916666666666664</v>
      </c>
      <c r="E64" s="17">
        <v>42.416666666666664</v>
      </c>
      <c r="F64" s="17">
        <v>41.333333333333336</v>
      </c>
      <c r="G64" s="17">
        <v>42.083333333333336</v>
      </c>
      <c r="H64" s="51">
        <v>42.583333333333336</v>
      </c>
      <c r="I64" s="51">
        <v>47.583333333333336</v>
      </c>
      <c r="J64" s="51">
        <v>48.333333333333336</v>
      </c>
      <c r="K64" s="51">
        <v>45.916666666666664</v>
      </c>
      <c r="L64" s="51">
        <v>46.333333333333336</v>
      </c>
      <c r="M64" s="38">
        <v>46.142857142857146</v>
      </c>
      <c r="N64" s="69">
        <v>46</v>
      </c>
      <c r="O64" s="17">
        <v>47</v>
      </c>
      <c r="P64" s="17">
        <v>46</v>
      </c>
      <c r="Q64" s="17">
        <v>46</v>
      </c>
      <c r="R64" s="17">
        <v>46</v>
      </c>
      <c r="S64" s="17">
        <v>46</v>
      </c>
      <c r="T64" s="17">
        <v>46</v>
      </c>
    </row>
    <row r="65" spans="2:20" x14ac:dyDescent="0.3">
      <c r="B65" s="3" t="s">
        <v>583</v>
      </c>
      <c r="C65" s="17">
        <v>13.25</v>
      </c>
      <c r="D65" s="17">
        <v>13.916666666666666</v>
      </c>
      <c r="E65" s="17">
        <v>12.833333333333334</v>
      </c>
      <c r="F65" s="17">
        <v>12.5</v>
      </c>
      <c r="G65" s="17">
        <v>13.25</v>
      </c>
      <c r="H65" s="51">
        <v>12</v>
      </c>
      <c r="I65" s="51">
        <v>13</v>
      </c>
      <c r="J65" s="51">
        <v>13.666666666666666</v>
      </c>
      <c r="K65" s="51">
        <v>14.5</v>
      </c>
      <c r="L65" s="51">
        <v>13.333333333333334</v>
      </c>
      <c r="M65" s="38">
        <v>10.571428571428571</v>
      </c>
      <c r="N65" s="69">
        <v>10</v>
      </c>
      <c r="O65" s="17">
        <v>10</v>
      </c>
      <c r="P65" s="17">
        <v>10</v>
      </c>
      <c r="Q65" s="17">
        <v>11</v>
      </c>
      <c r="R65" s="17">
        <v>11</v>
      </c>
      <c r="S65" s="17">
        <v>11</v>
      </c>
      <c r="T65" s="17">
        <v>11</v>
      </c>
    </row>
    <row r="66" spans="2:20" x14ac:dyDescent="0.3">
      <c r="B66" s="3" t="s">
        <v>584</v>
      </c>
      <c r="C66" s="17">
        <v>23.416666666666668</v>
      </c>
      <c r="D66" s="17">
        <v>23.333333333333332</v>
      </c>
      <c r="E66" s="17">
        <v>22.333333333333332</v>
      </c>
      <c r="F66" s="17">
        <v>23.416666666666668</v>
      </c>
      <c r="G66" s="17">
        <v>22.5</v>
      </c>
      <c r="H66" s="51">
        <v>19.833333333333332</v>
      </c>
      <c r="I66" s="51">
        <v>17.916666666666668</v>
      </c>
      <c r="J66" s="51">
        <v>17</v>
      </c>
      <c r="K66" s="51">
        <v>17.083333333333332</v>
      </c>
      <c r="L66" s="51">
        <v>16.083333333333332</v>
      </c>
      <c r="M66" s="38">
        <v>14.714285714285714</v>
      </c>
      <c r="N66" s="69">
        <v>16</v>
      </c>
      <c r="O66" s="17">
        <v>16</v>
      </c>
      <c r="P66" s="17">
        <v>15</v>
      </c>
      <c r="Q66" s="17">
        <v>14</v>
      </c>
      <c r="R66" s="17">
        <v>14</v>
      </c>
      <c r="S66" s="17">
        <v>14</v>
      </c>
      <c r="T66" s="17">
        <v>14</v>
      </c>
    </row>
    <row r="67" spans="2:20" x14ac:dyDescent="0.3">
      <c r="B67" s="3" t="s">
        <v>585</v>
      </c>
      <c r="C67" s="17">
        <v>28.333333333333332</v>
      </c>
      <c r="D67" s="17">
        <v>29</v>
      </c>
      <c r="E67" s="17">
        <v>31.583333333333332</v>
      </c>
      <c r="F67" s="17">
        <v>32.083333333333336</v>
      </c>
      <c r="G67" s="17">
        <v>31.833333333333332</v>
      </c>
      <c r="H67" s="51">
        <v>30.583333333333332</v>
      </c>
      <c r="I67" s="51">
        <v>30.333333333333332</v>
      </c>
      <c r="J67" s="51">
        <v>30.333333333333332</v>
      </c>
      <c r="K67" s="51">
        <v>32</v>
      </c>
      <c r="L67" s="51">
        <v>28.75</v>
      </c>
      <c r="M67" s="38">
        <v>28.285714285714285</v>
      </c>
      <c r="N67" s="69">
        <v>28</v>
      </c>
      <c r="O67" s="17">
        <v>28</v>
      </c>
      <c r="P67" s="17">
        <v>28</v>
      </c>
      <c r="Q67" s="17">
        <v>28</v>
      </c>
      <c r="R67" s="17">
        <v>28</v>
      </c>
      <c r="S67" s="17">
        <v>28</v>
      </c>
      <c r="T67" s="17">
        <v>30</v>
      </c>
    </row>
    <row r="68" spans="2:20" x14ac:dyDescent="0.3">
      <c r="B68" s="3" t="s">
        <v>256</v>
      </c>
      <c r="C68" s="17">
        <v>48.083333333333336</v>
      </c>
      <c r="D68" s="17">
        <v>47.083333333333336</v>
      </c>
      <c r="E68" s="17">
        <v>45.916666666666664</v>
      </c>
      <c r="F68" s="17">
        <v>46.083333333333336</v>
      </c>
      <c r="G68" s="17">
        <v>46.333333333333336</v>
      </c>
      <c r="H68" s="51">
        <v>51.833333333333336</v>
      </c>
      <c r="I68" s="51">
        <v>51.75</v>
      </c>
      <c r="J68" s="51">
        <v>48.5</v>
      </c>
      <c r="K68" s="51">
        <v>44.666666666666664</v>
      </c>
      <c r="L68" s="51">
        <v>45.833333333333336</v>
      </c>
      <c r="M68" s="38">
        <v>46.142857142857146</v>
      </c>
      <c r="N68" s="69">
        <v>46</v>
      </c>
      <c r="O68" s="17">
        <v>46</v>
      </c>
      <c r="P68" s="17">
        <v>47</v>
      </c>
      <c r="Q68" s="17">
        <v>46</v>
      </c>
      <c r="R68" s="17">
        <v>46</v>
      </c>
      <c r="S68" s="17">
        <v>46</v>
      </c>
      <c r="T68" s="17">
        <v>46</v>
      </c>
    </row>
    <row r="69" spans="2:20" x14ac:dyDescent="0.3">
      <c r="B69" s="3" t="s">
        <v>257</v>
      </c>
      <c r="C69" s="17">
        <v>875.25</v>
      </c>
      <c r="D69" s="17">
        <v>892.16666666666663</v>
      </c>
      <c r="E69" s="17">
        <v>949.08333333333337</v>
      </c>
      <c r="F69" s="17">
        <v>925</v>
      </c>
      <c r="G69" s="17">
        <v>962</v>
      </c>
      <c r="H69" s="51">
        <v>989</v>
      </c>
      <c r="I69" s="51">
        <v>1045.0833333333333</v>
      </c>
      <c r="J69" s="51">
        <v>1060.5833333333333</v>
      </c>
      <c r="K69" s="51">
        <v>1062.0833333333333</v>
      </c>
      <c r="L69" s="51">
        <v>926.08333333333337</v>
      </c>
      <c r="M69" s="38">
        <v>818</v>
      </c>
      <c r="N69" s="69">
        <v>847</v>
      </c>
      <c r="O69" s="17">
        <v>838</v>
      </c>
      <c r="P69" s="17">
        <v>819</v>
      </c>
      <c r="Q69" s="17">
        <v>821</v>
      </c>
      <c r="R69" s="17">
        <v>816</v>
      </c>
      <c r="S69" s="17">
        <v>797</v>
      </c>
      <c r="T69" s="17">
        <v>788</v>
      </c>
    </row>
    <row r="70" spans="2:20" x14ac:dyDescent="0.3">
      <c r="B70" s="5" t="s">
        <v>258</v>
      </c>
      <c r="C70" s="19">
        <v>256.25</v>
      </c>
      <c r="D70" s="19">
        <v>293.83333333333331</v>
      </c>
      <c r="E70" s="19">
        <v>290.5</v>
      </c>
      <c r="F70" s="19">
        <v>301.41666666666669</v>
      </c>
      <c r="G70" s="19">
        <v>322.5</v>
      </c>
      <c r="H70" s="52">
        <v>327.58333333333331</v>
      </c>
      <c r="I70" s="52">
        <v>338.66666666666669</v>
      </c>
      <c r="J70" s="52">
        <v>343.16666666666669</v>
      </c>
      <c r="K70" s="51">
        <v>335.33333333333331</v>
      </c>
      <c r="L70" s="51">
        <v>325.33333333333331</v>
      </c>
      <c r="M70" s="38">
        <v>318.57142857142856</v>
      </c>
      <c r="N70" s="69">
        <v>325</v>
      </c>
      <c r="O70" s="17">
        <v>322</v>
      </c>
      <c r="P70" s="17">
        <v>322</v>
      </c>
      <c r="Q70" s="17">
        <v>318</v>
      </c>
      <c r="R70" s="17">
        <v>315</v>
      </c>
      <c r="S70" s="17">
        <v>314</v>
      </c>
      <c r="T70" s="17">
        <v>314</v>
      </c>
    </row>
    <row r="71" spans="2:20" x14ac:dyDescent="0.3">
      <c r="B71" s="27" t="s">
        <v>185</v>
      </c>
      <c r="C71" s="37">
        <f>+SUM(C72:C73)</f>
        <v>296.58333333333337</v>
      </c>
      <c r="D71" s="37">
        <f t="shared" ref="D71:T71" si="15">+SUM(D72:D73)</f>
        <v>296</v>
      </c>
      <c r="E71" s="37">
        <f t="shared" si="15"/>
        <v>295.83333333333331</v>
      </c>
      <c r="F71" s="37">
        <f t="shared" si="15"/>
        <v>297.91666666666663</v>
      </c>
      <c r="G71" s="37">
        <f t="shared" si="15"/>
        <v>295.5</v>
      </c>
      <c r="H71" s="50">
        <f t="shared" ref="H71:M71" si="16">+SUM(H72:H73)</f>
        <v>255.58333333333334</v>
      </c>
      <c r="I71" s="50">
        <f t="shared" si="16"/>
        <v>282.08333333333331</v>
      </c>
      <c r="J71" s="50">
        <f t="shared" si="16"/>
        <v>278.58333333333331</v>
      </c>
      <c r="K71" s="50">
        <f t="shared" si="16"/>
        <v>270.58333333333331</v>
      </c>
      <c r="L71" s="50">
        <f t="shared" si="16"/>
        <v>268.08333333333331</v>
      </c>
      <c r="M71" s="50">
        <f t="shared" si="16"/>
        <v>259.57142857142856</v>
      </c>
      <c r="N71" s="74">
        <f t="shared" si="15"/>
        <v>266</v>
      </c>
      <c r="O71" s="108">
        <f t="shared" si="15"/>
        <v>266</v>
      </c>
      <c r="P71" s="108">
        <f t="shared" si="15"/>
        <v>265</v>
      </c>
      <c r="Q71" s="108">
        <f t="shared" si="15"/>
        <v>263</v>
      </c>
      <c r="R71" s="108">
        <f t="shared" si="15"/>
        <v>261</v>
      </c>
      <c r="S71" s="108">
        <f t="shared" si="15"/>
        <v>247</v>
      </c>
      <c r="T71" s="108">
        <f t="shared" si="15"/>
        <v>249</v>
      </c>
    </row>
    <row r="72" spans="2:20" x14ac:dyDescent="0.3">
      <c r="B72" s="3" t="s">
        <v>259</v>
      </c>
      <c r="C72" s="17">
        <v>203.08333333333334</v>
      </c>
      <c r="D72" s="17">
        <v>207.33333333333334</v>
      </c>
      <c r="E72" s="17">
        <v>205.75</v>
      </c>
      <c r="F72" s="17">
        <v>200.91666666666666</v>
      </c>
      <c r="G72" s="17">
        <v>192.66666666666666</v>
      </c>
      <c r="H72" s="51">
        <v>189.58333333333334</v>
      </c>
      <c r="I72" s="51">
        <v>206.41666666666666</v>
      </c>
      <c r="J72" s="51">
        <v>199.75</v>
      </c>
      <c r="K72" s="51">
        <v>193.91666666666666</v>
      </c>
      <c r="L72" s="51">
        <v>191.91666666666666</v>
      </c>
      <c r="M72" s="38">
        <v>190.71428571428572</v>
      </c>
      <c r="N72" s="69">
        <v>193</v>
      </c>
      <c r="O72" s="17">
        <v>193</v>
      </c>
      <c r="P72" s="17">
        <v>192</v>
      </c>
      <c r="Q72" s="17">
        <v>190</v>
      </c>
      <c r="R72" s="17">
        <v>189</v>
      </c>
      <c r="S72" s="17">
        <v>189</v>
      </c>
      <c r="T72" s="17">
        <v>189</v>
      </c>
    </row>
    <row r="73" spans="2:20" x14ac:dyDescent="0.3">
      <c r="B73" s="5" t="s">
        <v>260</v>
      </c>
      <c r="C73" s="19">
        <v>93.5</v>
      </c>
      <c r="D73" s="19">
        <v>88.666666666666671</v>
      </c>
      <c r="E73" s="19">
        <v>90.083333333333329</v>
      </c>
      <c r="F73" s="19">
        <v>97</v>
      </c>
      <c r="G73" s="19">
        <v>102.83333333333333</v>
      </c>
      <c r="H73" s="52">
        <v>66</v>
      </c>
      <c r="I73" s="52">
        <v>75.666666666666671</v>
      </c>
      <c r="J73" s="52">
        <v>78.833333333333329</v>
      </c>
      <c r="K73" s="52">
        <v>76.666666666666671</v>
      </c>
      <c r="L73" s="52">
        <v>76.166666666666671</v>
      </c>
      <c r="M73" s="39">
        <v>68.857142857142861</v>
      </c>
      <c r="N73" s="75">
        <v>73</v>
      </c>
      <c r="O73" s="17">
        <v>73</v>
      </c>
      <c r="P73" s="17">
        <v>73</v>
      </c>
      <c r="Q73" s="17">
        <v>73</v>
      </c>
      <c r="R73" s="17">
        <v>72</v>
      </c>
      <c r="S73" s="17">
        <v>58</v>
      </c>
      <c r="T73" s="17">
        <v>60</v>
      </c>
    </row>
    <row r="74" spans="2:20" x14ac:dyDescent="0.3">
      <c r="B74" s="27" t="s">
        <v>186</v>
      </c>
      <c r="C74" s="37">
        <f>+SUM(C75:C87)</f>
        <v>932.83333333333337</v>
      </c>
      <c r="D74" s="37">
        <f t="shared" ref="D74:T74" si="17">+SUM(D75:D87)</f>
        <v>945.16666666666663</v>
      </c>
      <c r="E74" s="37">
        <f t="shared" si="17"/>
        <v>938.08333333333337</v>
      </c>
      <c r="F74" s="37">
        <f t="shared" si="17"/>
        <v>964.91666666666663</v>
      </c>
      <c r="G74" s="37">
        <f t="shared" si="17"/>
        <v>954.16666666666674</v>
      </c>
      <c r="H74" s="50">
        <f t="shared" si="17"/>
        <v>944.16666666666674</v>
      </c>
      <c r="I74" s="50">
        <f t="shared" si="17"/>
        <v>978.41666666666652</v>
      </c>
      <c r="J74" s="50">
        <f t="shared" si="17"/>
        <v>1007</v>
      </c>
      <c r="K74" s="50">
        <f t="shared" si="17"/>
        <v>1018.2500000000001</v>
      </c>
      <c r="L74" s="50">
        <f t="shared" si="17"/>
        <v>1013.6666666666665</v>
      </c>
      <c r="M74" s="50">
        <f t="shared" si="17"/>
        <v>995</v>
      </c>
      <c r="N74" s="74">
        <f t="shared" si="17"/>
        <v>1001</v>
      </c>
      <c r="O74" s="108">
        <f t="shared" si="17"/>
        <v>1003</v>
      </c>
      <c r="P74" s="108">
        <f t="shared" si="17"/>
        <v>998</v>
      </c>
      <c r="Q74" s="108">
        <f t="shared" si="17"/>
        <v>992</v>
      </c>
      <c r="R74" s="108">
        <f t="shared" si="17"/>
        <v>996</v>
      </c>
      <c r="S74" s="108">
        <f t="shared" si="17"/>
        <v>985</v>
      </c>
      <c r="T74" s="108">
        <f t="shared" si="17"/>
        <v>990</v>
      </c>
    </row>
    <row r="75" spans="2:20" x14ac:dyDescent="0.3">
      <c r="B75" s="3" t="s">
        <v>261</v>
      </c>
      <c r="C75" s="17">
        <v>106.16666666666667</v>
      </c>
      <c r="D75" s="17">
        <v>104</v>
      </c>
      <c r="E75" s="17">
        <v>106.33333333333333</v>
      </c>
      <c r="F75" s="17">
        <v>110.66666666666667</v>
      </c>
      <c r="G75" s="17">
        <v>112.83333333333333</v>
      </c>
      <c r="H75" s="51">
        <v>111.25</v>
      </c>
      <c r="I75" s="51">
        <v>108.16666666666667</v>
      </c>
      <c r="J75" s="51">
        <v>105.41666666666667</v>
      </c>
      <c r="K75" s="51">
        <v>100.66666666666667</v>
      </c>
      <c r="L75" s="51">
        <v>108</v>
      </c>
      <c r="M75" s="38">
        <v>104.85714285714286</v>
      </c>
      <c r="N75" s="69">
        <v>106</v>
      </c>
      <c r="O75" s="17">
        <v>108</v>
      </c>
      <c r="P75" s="17">
        <v>108</v>
      </c>
      <c r="Q75" s="17">
        <v>103</v>
      </c>
      <c r="R75" s="17">
        <v>104</v>
      </c>
      <c r="S75" s="17">
        <v>103</v>
      </c>
      <c r="T75" s="17">
        <v>102</v>
      </c>
    </row>
    <row r="76" spans="2:20" x14ac:dyDescent="0.3">
      <c r="B76" s="3" t="s">
        <v>586</v>
      </c>
      <c r="C76" s="17">
        <v>21.083333333333332</v>
      </c>
      <c r="D76" s="17">
        <v>22.333333333333332</v>
      </c>
      <c r="E76" s="17">
        <v>21.75</v>
      </c>
      <c r="F76" s="17">
        <v>23.083333333333332</v>
      </c>
      <c r="G76" s="17">
        <v>22.916666666666668</v>
      </c>
      <c r="H76" s="51">
        <v>24.75</v>
      </c>
      <c r="I76" s="51">
        <v>24.833333333333332</v>
      </c>
      <c r="J76" s="51">
        <v>29.666666666666668</v>
      </c>
      <c r="K76" s="51">
        <v>32.5</v>
      </c>
      <c r="L76" s="51">
        <v>33.333333333333336</v>
      </c>
      <c r="M76" s="38">
        <v>29.428571428571427</v>
      </c>
      <c r="N76" s="69">
        <v>30</v>
      </c>
      <c r="O76" s="17">
        <v>29</v>
      </c>
      <c r="P76" s="17">
        <v>31</v>
      </c>
      <c r="Q76" s="17">
        <v>31</v>
      </c>
      <c r="R76" s="17">
        <v>30</v>
      </c>
      <c r="S76" s="17">
        <v>28</v>
      </c>
      <c r="T76" s="17">
        <v>27</v>
      </c>
    </row>
    <row r="77" spans="2:20" x14ac:dyDescent="0.3">
      <c r="B77" s="3" t="s">
        <v>303</v>
      </c>
      <c r="C77" s="17">
        <v>29.916666666666668</v>
      </c>
      <c r="D77" s="17">
        <v>31.333333333333332</v>
      </c>
      <c r="E77" s="17">
        <v>31.75</v>
      </c>
      <c r="F77" s="17">
        <v>32.25</v>
      </c>
      <c r="G77" s="17">
        <v>34.416666666666664</v>
      </c>
      <c r="H77" s="51">
        <v>35.5</v>
      </c>
      <c r="I77" s="51">
        <v>35.416666666666664</v>
      </c>
      <c r="J77" s="51">
        <v>35</v>
      </c>
      <c r="K77" s="51">
        <v>33.333333333333336</v>
      </c>
      <c r="L77" s="51">
        <v>27.333333333333332</v>
      </c>
      <c r="M77" s="38">
        <v>23.571428571428573</v>
      </c>
      <c r="N77" s="69">
        <v>25</v>
      </c>
      <c r="O77" s="17">
        <v>25</v>
      </c>
      <c r="P77" s="17">
        <v>25</v>
      </c>
      <c r="Q77" s="17">
        <v>24</v>
      </c>
      <c r="R77" s="17">
        <v>22</v>
      </c>
      <c r="S77" s="17">
        <v>22</v>
      </c>
      <c r="T77" s="17">
        <v>22</v>
      </c>
    </row>
    <row r="78" spans="2:20" x14ac:dyDescent="0.3">
      <c r="B78" s="3" t="s">
        <v>602</v>
      </c>
      <c r="C78" s="17">
        <v>20.916666666666668</v>
      </c>
      <c r="D78" s="17">
        <v>22</v>
      </c>
      <c r="E78" s="17">
        <v>22.25</v>
      </c>
      <c r="F78" s="17">
        <v>21.166666666666668</v>
      </c>
      <c r="G78" s="17">
        <v>19.416666666666668</v>
      </c>
      <c r="H78" s="51">
        <v>18.083333333333332</v>
      </c>
      <c r="I78" s="51">
        <v>18</v>
      </c>
      <c r="J78" s="51">
        <v>18.25</v>
      </c>
      <c r="K78" s="51">
        <v>19</v>
      </c>
      <c r="L78" s="51">
        <v>18.25</v>
      </c>
      <c r="M78" s="38">
        <v>18</v>
      </c>
      <c r="N78" s="69">
        <v>18</v>
      </c>
      <c r="O78" s="17">
        <v>18</v>
      </c>
      <c r="P78" s="17">
        <v>18</v>
      </c>
      <c r="Q78" s="17">
        <v>18</v>
      </c>
      <c r="R78" s="17">
        <v>18</v>
      </c>
      <c r="S78" s="17">
        <v>18</v>
      </c>
      <c r="T78" s="17">
        <v>18</v>
      </c>
    </row>
    <row r="79" spans="2:20" x14ac:dyDescent="0.3">
      <c r="B79" s="3" t="s">
        <v>272</v>
      </c>
      <c r="C79" s="17">
        <v>166.75</v>
      </c>
      <c r="D79" s="17">
        <v>166.58333333333334</v>
      </c>
      <c r="E79" s="17">
        <v>160.75</v>
      </c>
      <c r="F79" s="17">
        <v>157.41666666666666</v>
      </c>
      <c r="G79" s="17">
        <v>149.91666666666666</v>
      </c>
      <c r="H79" s="51">
        <v>153.41666666666666</v>
      </c>
      <c r="I79" s="51">
        <v>202.91666666666666</v>
      </c>
      <c r="J79" s="51">
        <v>214.25</v>
      </c>
      <c r="K79" s="51">
        <v>207.33333333333334</v>
      </c>
      <c r="L79" s="51">
        <v>197.91666666666666</v>
      </c>
      <c r="M79" s="38">
        <v>206.85714285714286</v>
      </c>
      <c r="N79" s="69">
        <v>202</v>
      </c>
      <c r="O79" s="17">
        <v>204</v>
      </c>
      <c r="P79" s="17">
        <v>203</v>
      </c>
      <c r="Q79" s="17">
        <v>204</v>
      </c>
      <c r="R79" s="17">
        <v>211</v>
      </c>
      <c r="S79" s="17">
        <v>210</v>
      </c>
      <c r="T79" s="17">
        <v>214</v>
      </c>
    </row>
    <row r="80" spans="2:20" x14ac:dyDescent="0.3">
      <c r="B80" s="3" t="s">
        <v>262</v>
      </c>
      <c r="C80" s="17">
        <v>143.25</v>
      </c>
      <c r="D80" s="17">
        <v>147.33333333333334</v>
      </c>
      <c r="E80" s="17">
        <v>155.75</v>
      </c>
      <c r="F80" s="17">
        <v>168.91666666666666</v>
      </c>
      <c r="G80" s="17">
        <v>169.83333333333334</v>
      </c>
      <c r="H80" s="51">
        <v>170.25</v>
      </c>
      <c r="I80" s="51">
        <v>171.25</v>
      </c>
      <c r="J80" s="51">
        <v>177.5</v>
      </c>
      <c r="K80" s="51">
        <v>177</v>
      </c>
      <c r="L80" s="51">
        <v>180</v>
      </c>
      <c r="M80" s="38">
        <v>175.85714285714286</v>
      </c>
      <c r="N80" s="69">
        <v>178</v>
      </c>
      <c r="O80" s="17">
        <v>178</v>
      </c>
      <c r="P80" s="17">
        <v>176</v>
      </c>
      <c r="Q80" s="17">
        <v>176</v>
      </c>
      <c r="R80" s="17">
        <v>175</v>
      </c>
      <c r="S80" s="17">
        <v>174</v>
      </c>
      <c r="T80" s="17">
        <v>174</v>
      </c>
    </row>
    <row r="81" spans="2:20" x14ac:dyDescent="0.3">
      <c r="B81" s="3" t="s">
        <v>263</v>
      </c>
      <c r="C81" s="17">
        <v>40.25</v>
      </c>
      <c r="D81" s="17">
        <v>37.25</v>
      </c>
      <c r="E81" s="17">
        <v>36.166666666666664</v>
      </c>
      <c r="F81" s="17">
        <v>42.166666666666664</v>
      </c>
      <c r="G81" s="17">
        <v>40.25</v>
      </c>
      <c r="H81" s="51">
        <v>39.416666666666664</v>
      </c>
      <c r="I81" s="51">
        <v>40.5</v>
      </c>
      <c r="J81" s="51">
        <v>36.75</v>
      </c>
      <c r="K81" s="51">
        <v>39</v>
      </c>
      <c r="L81" s="51">
        <v>39.166666666666664</v>
      </c>
      <c r="M81" s="38">
        <v>32.142857142857146</v>
      </c>
      <c r="N81" s="76">
        <v>38</v>
      </c>
      <c r="O81" s="18">
        <v>35</v>
      </c>
      <c r="P81" s="18">
        <v>32</v>
      </c>
      <c r="Q81" s="18">
        <v>30</v>
      </c>
      <c r="R81" s="18">
        <v>30</v>
      </c>
      <c r="S81" s="18">
        <v>30</v>
      </c>
      <c r="T81" s="18">
        <v>30</v>
      </c>
    </row>
    <row r="82" spans="2:20" x14ac:dyDescent="0.3">
      <c r="B82" s="3" t="s">
        <v>265</v>
      </c>
      <c r="C82" s="17">
        <v>183.5</v>
      </c>
      <c r="D82" s="17">
        <v>188.41666666666666</v>
      </c>
      <c r="E82" s="17">
        <v>179.75</v>
      </c>
      <c r="F82" s="17">
        <v>175.16666666666666</v>
      </c>
      <c r="G82" s="17">
        <v>169.08333333333334</v>
      </c>
      <c r="H82" s="51">
        <v>166.33333333333334</v>
      </c>
      <c r="I82" s="51">
        <v>161.75</v>
      </c>
      <c r="J82" s="51">
        <v>158.08333333333334</v>
      </c>
      <c r="K82" s="51">
        <v>188.58333333333334</v>
      </c>
      <c r="L82" s="51">
        <v>197.16666666666666</v>
      </c>
      <c r="M82" s="38">
        <v>192.42857142857142</v>
      </c>
      <c r="N82" s="69">
        <v>191</v>
      </c>
      <c r="O82" s="17">
        <v>192</v>
      </c>
      <c r="P82" s="17">
        <v>191</v>
      </c>
      <c r="Q82" s="17">
        <v>193</v>
      </c>
      <c r="R82" s="17">
        <v>194</v>
      </c>
      <c r="S82" s="17">
        <v>193</v>
      </c>
      <c r="T82" s="17">
        <v>193</v>
      </c>
    </row>
    <row r="83" spans="2:20" x14ac:dyDescent="0.3">
      <c r="B83" s="3" t="s">
        <v>587</v>
      </c>
      <c r="C83" s="17">
        <v>36.583333333333336</v>
      </c>
      <c r="D83" s="17">
        <v>34.75</v>
      </c>
      <c r="E83" s="17">
        <v>36.333333333333336</v>
      </c>
      <c r="F83" s="17">
        <v>36.833333333333336</v>
      </c>
      <c r="G83" s="17">
        <v>39.583333333333336</v>
      </c>
      <c r="H83" s="51">
        <v>41.833333333333336</v>
      </c>
      <c r="I83" s="51">
        <v>41.416666666666664</v>
      </c>
      <c r="J83" s="51">
        <v>45.583333333333336</v>
      </c>
      <c r="K83" s="51">
        <v>39</v>
      </c>
      <c r="L83" s="51">
        <v>41</v>
      </c>
      <c r="M83" s="38">
        <v>39.428571428571431</v>
      </c>
      <c r="N83" s="69">
        <v>41</v>
      </c>
      <c r="O83" s="17">
        <v>41</v>
      </c>
      <c r="P83" s="17">
        <v>41</v>
      </c>
      <c r="Q83" s="17">
        <v>40</v>
      </c>
      <c r="R83" s="17">
        <v>39</v>
      </c>
      <c r="S83" s="17">
        <v>37</v>
      </c>
      <c r="T83" s="17">
        <v>37</v>
      </c>
    </row>
    <row r="84" spans="2:20" x14ac:dyDescent="0.3">
      <c r="B84" s="3" t="s">
        <v>588</v>
      </c>
      <c r="C84" s="17">
        <v>19.75</v>
      </c>
      <c r="D84" s="17">
        <v>21.416666666666668</v>
      </c>
      <c r="E84" s="17">
        <v>20.75</v>
      </c>
      <c r="F84" s="17">
        <v>22.083333333333332</v>
      </c>
      <c r="G84" s="17">
        <v>23.166666666666668</v>
      </c>
      <c r="H84" s="51">
        <v>19.333333333333332</v>
      </c>
      <c r="I84" s="51">
        <v>18.833333333333332</v>
      </c>
      <c r="J84" s="51">
        <v>22.166666666666668</v>
      </c>
      <c r="K84" s="51">
        <v>22</v>
      </c>
      <c r="L84" s="51">
        <v>21.166666666666668</v>
      </c>
      <c r="M84" s="38">
        <v>23.142857142857142</v>
      </c>
      <c r="N84" s="69">
        <v>22</v>
      </c>
      <c r="O84" s="17">
        <v>23</v>
      </c>
      <c r="P84" s="17">
        <v>23</v>
      </c>
      <c r="Q84" s="17">
        <v>23</v>
      </c>
      <c r="R84" s="17">
        <v>23</v>
      </c>
      <c r="S84" s="17">
        <v>23</v>
      </c>
      <c r="T84" s="17">
        <v>25</v>
      </c>
    </row>
    <row r="85" spans="2:20" x14ac:dyDescent="0.3">
      <c r="B85" s="3" t="s">
        <v>589</v>
      </c>
      <c r="C85" s="17">
        <v>38.75</v>
      </c>
      <c r="D85" s="17">
        <v>46.5</v>
      </c>
      <c r="E85" s="17">
        <v>44.333333333333336</v>
      </c>
      <c r="F85" s="17">
        <v>44.916666666666664</v>
      </c>
      <c r="G85" s="17">
        <v>44.5</v>
      </c>
      <c r="H85" s="51">
        <v>41.416666666666664</v>
      </c>
      <c r="I85" s="51">
        <v>40.416666666666664</v>
      </c>
      <c r="J85" s="51">
        <v>48.166666666666664</v>
      </c>
      <c r="K85" s="51">
        <v>45.25</v>
      </c>
      <c r="L85" s="51">
        <v>37.166666666666664</v>
      </c>
      <c r="M85" s="38">
        <v>36.428571428571431</v>
      </c>
      <c r="N85" s="69">
        <v>37</v>
      </c>
      <c r="O85" s="17">
        <v>37</v>
      </c>
      <c r="P85" s="17">
        <v>37</v>
      </c>
      <c r="Q85" s="17">
        <v>37</v>
      </c>
      <c r="R85" s="17">
        <v>37</v>
      </c>
      <c r="S85" s="17">
        <v>35</v>
      </c>
      <c r="T85" s="17">
        <v>35</v>
      </c>
    </row>
    <row r="86" spans="2:20" x14ac:dyDescent="0.3">
      <c r="B86" s="3" t="s">
        <v>266</v>
      </c>
      <c r="C86" s="17">
        <v>43.833333333333336</v>
      </c>
      <c r="D86" s="17">
        <v>41.333333333333336</v>
      </c>
      <c r="E86" s="17">
        <v>39.5</v>
      </c>
      <c r="F86" s="17">
        <v>40.5</v>
      </c>
      <c r="G86" s="17">
        <v>40.916666666666664</v>
      </c>
      <c r="H86" s="51">
        <v>39.5</v>
      </c>
      <c r="I86" s="51">
        <v>36.666666666666664</v>
      </c>
      <c r="J86" s="51">
        <v>39.5</v>
      </c>
      <c r="K86" s="51">
        <v>38.5</v>
      </c>
      <c r="L86" s="51">
        <v>39</v>
      </c>
      <c r="M86" s="38">
        <v>41</v>
      </c>
      <c r="N86" s="69">
        <v>41</v>
      </c>
      <c r="O86" s="17">
        <v>41</v>
      </c>
      <c r="P86" s="17">
        <v>41</v>
      </c>
      <c r="Q86" s="17">
        <v>41</v>
      </c>
      <c r="R86" s="17">
        <v>41</v>
      </c>
      <c r="S86" s="17">
        <v>41</v>
      </c>
      <c r="T86" s="17">
        <v>41</v>
      </c>
    </row>
    <row r="87" spans="2:20" x14ac:dyDescent="0.3">
      <c r="B87" s="5" t="s">
        <v>267</v>
      </c>
      <c r="C87" s="19">
        <v>82.083333333333329</v>
      </c>
      <c r="D87" s="19">
        <v>81.916666666666671</v>
      </c>
      <c r="E87" s="19">
        <v>82.666666666666671</v>
      </c>
      <c r="F87" s="19">
        <v>89.75</v>
      </c>
      <c r="G87" s="19">
        <v>87.333333333333329</v>
      </c>
      <c r="H87" s="52">
        <v>83.083333333333329</v>
      </c>
      <c r="I87" s="52">
        <v>78.25</v>
      </c>
      <c r="J87" s="52">
        <v>76.666666666666671</v>
      </c>
      <c r="K87" s="52">
        <v>76.083333333333329</v>
      </c>
      <c r="L87" s="52">
        <v>74.166666666666671</v>
      </c>
      <c r="M87" s="39">
        <v>71.857142857142861</v>
      </c>
      <c r="N87" s="77">
        <v>72</v>
      </c>
      <c r="O87" s="18">
        <v>72</v>
      </c>
      <c r="P87" s="18">
        <v>72</v>
      </c>
      <c r="Q87" s="18">
        <v>72</v>
      </c>
      <c r="R87" s="18">
        <v>72</v>
      </c>
      <c r="S87" s="18">
        <v>71</v>
      </c>
      <c r="T87" s="18">
        <v>72</v>
      </c>
    </row>
    <row r="88" spans="2:20" x14ac:dyDescent="0.3">
      <c r="B88" s="27" t="s">
        <v>187</v>
      </c>
      <c r="C88" s="37">
        <f>+SUM(C89:C106)</f>
        <v>1384.5000000000002</v>
      </c>
      <c r="D88" s="37">
        <f t="shared" ref="D88:T88" si="18">+SUM(D89:D106)</f>
        <v>1381.666666666667</v>
      </c>
      <c r="E88" s="37">
        <f t="shared" si="18"/>
        <v>1351.75</v>
      </c>
      <c r="F88" s="37">
        <f t="shared" si="18"/>
        <v>1344.9166666666665</v>
      </c>
      <c r="G88" s="37">
        <f t="shared" si="18"/>
        <v>1345.6666666666667</v>
      </c>
      <c r="H88" s="37">
        <f t="shared" si="18"/>
        <v>1324.75</v>
      </c>
      <c r="I88" s="37">
        <f t="shared" si="18"/>
        <v>1333.0833333333333</v>
      </c>
      <c r="J88" s="37">
        <f t="shared" si="18"/>
        <v>1353.8333333333335</v>
      </c>
      <c r="K88" s="50">
        <f t="shared" si="18"/>
        <v>1378.5833333333335</v>
      </c>
      <c r="L88" s="50">
        <f t="shared" si="18"/>
        <v>1395.3333333333333</v>
      </c>
      <c r="M88" s="50">
        <f t="shared" si="18"/>
        <v>1376.4285714285716</v>
      </c>
      <c r="N88" s="74">
        <f t="shared" si="18"/>
        <v>1386</v>
      </c>
      <c r="O88" s="108">
        <f t="shared" si="18"/>
        <v>1389</v>
      </c>
      <c r="P88" s="108">
        <f t="shared" si="18"/>
        <v>1384</v>
      </c>
      <c r="Q88" s="108">
        <f t="shared" si="18"/>
        <v>1377</v>
      </c>
      <c r="R88" s="108">
        <f t="shared" si="18"/>
        <v>1369</v>
      </c>
      <c r="S88" s="108">
        <f t="shared" si="18"/>
        <v>1365</v>
      </c>
      <c r="T88" s="108">
        <f t="shared" si="18"/>
        <v>1365</v>
      </c>
    </row>
    <row r="89" spans="2:20" x14ac:dyDescent="0.3">
      <c r="B89" s="3" t="s">
        <v>590</v>
      </c>
      <c r="C89" s="17">
        <v>35.333333333333336</v>
      </c>
      <c r="D89" s="17">
        <v>35.5</v>
      </c>
      <c r="E89" s="17">
        <v>37.666666666666664</v>
      </c>
      <c r="F89" s="17">
        <v>39</v>
      </c>
      <c r="G89" s="17">
        <v>39.5</v>
      </c>
      <c r="H89" s="51">
        <v>37.583333333333336</v>
      </c>
      <c r="I89" s="51">
        <v>43.333333333333336</v>
      </c>
      <c r="J89" s="51">
        <v>46.166666666666664</v>
      </c>
      <c r="K89" s="51">
        <v>52.083333333333336</v>
      </c>
      <c r="L89" s="51">
        <v>57.25</v>
      </c>
      <c r="M89" s="38">
        <v>54.142857142857146</v>
      </c>
      <c r="N89" s="69">
        <v>55</v>
      </c>
      <c r="O89" s="17">
        <v>55</v>
      </c>
      <c r="P89" s="17">
        <v>54</v>
      </c>
      <c r="Q89" s="17">
        <v>54</v>
      </c>
      <c r="R89" s="17">
        <v>54</v>
      </c>
      <c r="S89" s="17">
        <v>54</v>
      </c>
      <c r="T89" s="17">
        <v>53</v>
      </c>
    </row>
    <row r="90" spans="2:20" x14ac:dyDescent="0.3">
      <c r="B90" s="3" t="s">
        <v>379</v>
      </c>
      <c r="C90" s="17">
        <v>53.25</v>
      </c>
      <c r="D90" s="17">
        <v>77.833333333333329</v>
      </c>
      <c r="E90" s="17">
        <v>76.75</v>
      </c>
      <c r="F90" s="17">
        <v>79.833333333333329</v>
      </c>
      <c r="G90" s="17">
        <v>82.583333333333329</v>
      </c>
      <c r="H90" s="51">
        <v>79.916666666666671</v>
      </c>
      <c r="I90" s="51">
        <v>73.75</v>
      </c>
      <c r="J90" s="51">
        <v>70</v>
      </c>
      <c r="K90" s="51">
        <v>74.666666666666671</v>
      </c>
      <c r="L90" s="51">
        <v>69.333333333333329</v>
      </c>
      <c r="M90" s="38">
        <v>70</v>
      </c>
      <c r="N90" s="69">
        <v>69</v>
      </c>
      <c r="O90" s="17">
        <v>69</v>
      </c>
      <c r="P90" s="17">
        <v>69</v>
      </c>
      <c r="Q90" s="17">
        <v>70</v>
      </c>
      <c r="R90" s="17">
        <v>71</v>
      </c>
      <c r="S90" s="17">
        <v>71</v>
      </c>
      <c r="T90" s="17">
        <v>71</v>
      </c>
    </row>
    <row r="91" spans="2:20" x14ac:dyDescent="0.3">
      <c r="B91" s="3" t="s">
        <v>268</v>
      </c>
      <c r="C91" s="17">
        <v>70.833333333333329</v>
      </c>
      <c r="D91" s="17">
        <v>73</v>
      </c>
      <c r="E91" s="17">
        <v>71.5</v>
      </c>
      <c r="F91" s="17">
        <v>68.666666666666671</v>
      </c>
      <c r="G91" s="17">
        <v>69.333333333333329</v>
      </c>
      <c r="H91" s="51">
        <v>61.083333333333336</v>
      </c>
      <c r="I91" s="51">
        <v>54.833333333333336</v>
      </c>
      <c r="J91" s="51">
        <v>56.5</v>
      </c>
      <c r="K91" s="51">
        <v>55.833333333333336</v>
      </c>
      <c r="L91" s="51">
        <v>54.083333333333336</v>
      </c>
      <c r="M91" s="38">
        <v>52.142857142857146</v>
      </c>
      <c r="N91" s="69">
        <v>53</v>
      </c>
      <c r="O91" s="17">
        <v>52</v>
      </c>
      <c r="P91" s="17">
        <v>52</v>
      </c>
      <c r="Q91" s="17">
        <v>52</v>
      </c>
      <c r="R91" s="17">
        <v>52</v>
      </c>
      <c r="S91" s="17">
        <v>52</v>
      </c>
      <c r="T91" s="17">
        <v>52</v>
      </c>
    </row>
    <row r="92" spans="2:20" x14ac:dyDescent="0.3">
      <c r="B92" s="3" t="s">
        <v>591</v>
      </c>
      <c r="C92" s="17">
        <v>10</v>
      </c>
      <c r="D92" s="17">
        <v>9.8333333333333339</v>
      </c>
      <c r="E92" s="17">
        <v>9.5833333333333339</v>
      </c>
      <c r="F92" s="17">
        <v>10.083333333333334</v>
      </c>
      <c r="G92" s="17">
        <v>9.6666666666666661</v>
      </c>
      <c r="H92" s="51">
        <v>9</v>
      </c>
      <c r="I92" s="51">
        <v>9.4166666666666661</v>
      </c>
      <c r="J92" s="51">
        <v>9</v>
      </c>
      <c r="K92" s="51">
        <v>10</v>
      </c>
      <c r="L92" s="51">
        <v>10</v>
      </c>
      <c r="M92" s="38">
        <v>10</v>
      </c>
      <c r="N92" s="69">
        <v>10</v>
      </c>
      <c r="O92" s="17">
        <v>10</v>
      </c>
      <c r="P92" s="17">
        <v>10</v>
      </c>
      <c r="Q92" s="17">
        <v>10</v>
      </c>
      <c r="R92" s="17">
        <v>10</v>
      </c>
      <c r="S92" s="17">
        <v>10</v>
      </c>
      <c r="T92" s="17">
        <v>10</v>
      </c>
    </row>
    <row r="93" spans="2:20" x14ac:dyDescent="0.3">
      <c r="B93" s="3" t="s">
        <v>592</v>
      </c>
      <c r="C93" s="17">
        <v>6.666666666666667</v>
      </c>
      <c r="D93" s="17">
        <v>8</v>
      </c>
      <c r="E93" s="17">
        <v>8</v>
      </c>
      <c r="F93" s="17">
        <v>8.8333333333333339</v>
      </c>
      <c r="G93" s="17">
        <v>8.5833333333333339</v>
      </c>
      <c r="H93" s="51">
        <v>10.833333333333334</v>
      </c>
      <c r="I93" s="51">
        <v>12.666666666666666</v>
      </c>
      <c r="J93" s="51">
        <v>14</v>
      </c>
      <c r="K93" s="51">
        <v>14</v>
      </c>
      <c r="L93" s="51">
        <v>13.416666666666666</v>
      </c>
      <c r="M93" s="38">
        <v>13.571428571428571</v>
      </c>
      <c r="N93" s="69">
        <v>14</v>
      </c>
      <c r="O93" s="17">
        <v>14</v>
      </c>
      <c r="P93" s="17">
        <v>14</v>
      </c>
      <c r="Q93" s="17">
        <v>14</v>
      </c>
      <c r="R93" s="17">
        <v>13</v>
      </c>
      <c r="S93" s="17">
        <v>13</v>
      </c>
      <c r="T93" s="17">
        <v>13</v>
      </c>
    </row>
    <row r="94" spans="2:20" x14ac:dyDescent="0.3">
      <c r="B94" s="3" t="s">
        <v>269</v>
      </c>
      <c r="C94" s="17">
        <v>24.75</v>
      </c>
      <c r="D94" s="17">
        <v>23.833333333333332</v>
      </c>
      <c r="E94" s="17">
        <v>20</v>
      </c>
      <c r="F94" s="17">
        <v>22.083333333333332</v>
      </c>
      <c r="G94" s="17">
        <v>23.25</v>
      </c>
      <c r="H94" s="51">
        <v>21</v>
      </c>
      <c r="I94" s="51">
        <v>20.666666666666668</v>
      </c>
      <c r="J94" s="51">
        <v>21</v>
      </c>
      <c r="K94" s="51">
        <v>21.083333333333332</v>
      </c>
      <c r="L94" s="51">
        <v>22</v>
      </c>
      <c r="M94" s="38">
        <v>22</v>
      </c>
      <c r="N94" s="69">
        <v>22</v>
      </c>
      <c r="O94" s="17">
        <v>22</v>
      </c>
      <c r="P94" s="17">
        <v>22</v>
      </c>
      <c r="Q94" s="17">
        <v>22</v>
      </c>
      <c r="R94" s="17">
        <v>22</v>
      </c>
      <c r="S94" s="17">
        <v>22</v>
      </c>
      <c r="T94" s="17">
        <v>22</v>
      </c>
    </row>
    <row r="95" spans="2:20" x14ac:dyDescent="0.3">
      <c r="B95" s="3" t="s">
        <v>270</v>
      </c>
      <c r="C95" s="17">
        <v>163.25</v>
      </c>
      <c r="D95" s="17">
        <v>164.25</v>
      </c>
      <c r="E95" s="17">
        <v>160.16666666666666</v>
      </c>
      <c r="F95" s="17">
        <v>157</v>
      </c>
      <c r="G95" s="17">
        <v>161.08333333333334</v>
      </c>
      <c r="H95" s="51">
        <v>160.83333333333334</v>
      </c>
      <c r="I95" s="51">
        <v>162</v>
      </c>
      <c r="J95" s="51">
        <v>160.75</v>
      </c>
      <c r="K95" s="51">
        <v>164</v>
      </c>
      <c r="L95" s="51">
        <v>155.66666666666666</v>
      </c>
      <c r="M95" s="38">
        <v>172.14285714285714</v>
      </c>
      <c r="N95" s="69">
        <v>167</v>
      </c>
      <c r="O95" s="17">
        <v>173</v>
      </c>
      <c r="P95" s="17">
        <v>173</v>
      </c>
      <c r="Q95" s="17">
        <v>173</v>
      </c>
      <c r="R95" s="17">
        <v>173</v>
      </c>
      <c r="S95" s="17">
        <v>173</v>
      </c>
      <c r="T95" s="17">
        <v>173</v>
      </c>
    </row>
    <row r="96" spans="2:20" x14ac:dyDescent="0.3">
      <c r="B96" s="3" t="s">
        <v>271</v>
      </c>
      <c r="C96" s="17">
        <v>114.5</v>
      </c>
      <c r="D96" s="17">
        <v>113.33333333333333</v>
      </c>
      <c r="E96" s="17">
        <v>112.66666666666667</v>
      </c>
      <c r="F96" s="17">
        <v>112.58333333333333</v>
      </c>
      <c r="G96" s="17">
        <v>113.08333333333333</v>
      </c>
      <c r="H96" s="51">
        <v>109.91666666666667</v>
      </c>
      <c r="I96" s="51">
        <v>112.33333333333333</v>
      </c>
      <c r="J96" s="51">
        <v>116.5</v>
      </c>
      <c r="K96" s="51">
        <v>114.41666666666667</v>
      </c>
      <c r="L96" s="51">
        <v>115.58333333333333</v>
      </c>
      <c r="M96" s="38">
        <v>116.14285714285714</v>
      </c>
      <c r="N96" s="69">
        <v>117</v>
      </c>
      <c r="O96" s="17">
        <v>118</v>
      </c>
      <c r="P96" s="17">
        <v>117</v>
      </c>
      <c r="Q96" s="17">
        <v>116</v>
      </c>
      <c r="R96" s="17">
        <v>115</v>
      </c>
      <c r="S96" s="17">
        <v>115</v>
      </c>
      <c r="T96" s="17">
        <v>115</v>
      </c>
    </row>
    <row r="97" spans="2:20" x14ac:dyDescent="0.3">
      <c r="B97" s="3" t="s">
        <v>593</v>
      </c>
      <c r="C97" s="17">
        <v>30.666666666666668</v>
      </c>
      <c r="D97" s="17">
        <v>32.916666666666664</v>
      </c>
      <c r="E97" s="17">
        <v>31.083333333333332</v>
      </c>
      <c r="F97" s="17">
        <v>30</v>
      </c>
      <c r="G97" s="17">
        <v>32.166666666666664</v>
      </c>
      <c r="H97" s="51">
        <v>30.75</v>
      </c>
      <c r="I97" s="51">
        <v>30.75</v>
      </c>
      <c r="J97" s="51">
        <v>31.583333333333332</v>
      </c>
      <c r="K97" s="51">
        <v>32.833333333333336</v>
      </c>
      <c r="L97" s="51">
        <v>34.5</v>
      </c>
      <c r="M97" s="38">
        <v>36.857142857142854</v>
      </c>
      <c r="N97" s="69">
        <v>39</v>
      </c>
      <c r="O97" s="17">
        <v>38</v>
      </c>
      <c r="P97" s="17">
        <v>37</v>
      </c>
      <c r="Q97" s="17">
        <v>36</v>
      </c>
      <c r="R97" s="17">
        <v>36</v>
      </c>
      <c r="S97" s="17">
        <v>36</v>
      </c>
      <c r="T97" s="17">
        <v>36</v>
      </c>
    </row>
    <row r="98" spans="2:20" x14ac:dyDescent="0.3">
      <c r="B98" s="3" t="s">
        <v>245</v>
      </c>
      <c r="C98" s="17">
        <v>63.833333333333336</v>
      </c>
      <c r="D98" s="17">
        <v>62.833333333333336</v>
      </c>
      <c r="E98" s="17">
        <v>58.166666666666664</v>
      </c>
      <c r="F98" s="17">
        <v>56.416666666666664</v>
      </c>
      <c r="G98" s="17">
        <v>54.666666666666664</v>
      </c>
      <c r="H98" s="51">
        <v>53.083333333333336</v>
      </c>
      <c r="I98" s="51">
        <v>50</v>
      </c>
      <c r="J98" s="51">
        <v>49.583333333333336</v>
      </c>
      <c r="K98" s="51">
        <v>51.333333333333336</v>
      </c>
      <c r="L98" s="51">
        <v>60.5</v>
      </c>
      <c r="M98" s="38">
        <v>49</v>
      </c>
      <c r="N98" s="69">
        <v>58</v>
      </c>
      <c r="O98" s="17">
        <v>57</v>
      </c>
      <c r="P98" s="17">
        <v>48</v>
      </c>
      <c r="Q98" s="17">
        <v>45</v>
      </c>
      <c r="R98" s="17">
        <v>45</v>
      </c>
      <c r="S98" s="17">
        <v>45</v>
      </c>
      <c r="T98" s="17">
        <v>45</v>
      </c>
    </row>
    <row r="99" spans="2:20" x14ac:dyDescent="0.3">
      <c r="B99" s="3" t="s">
        <v>594</v>
      </c>
      <c r="C99" s="17">
        <v>38</v>
      </c>
      <c r="D99" s="17">
        <v>36.25</v>
      </c>
      <c r="E99" s="17">
        <v>38.583333333333336</v>
      </c>
      <c r="F99" s="17">
        <v>42.666666666666664</v>
      </c>
      <c r="G99" s="17">
        <v>38.583333333333336</v>
      </c>
      <c r="H99" s="51">
        <v>42.833333333333336</v>
      </c>
      <c r="I99" s="51">
        <v>44.666666666666664</v>
      </c>
      <c r="J99" s="51">
        <v>44.666666666666664</v>
      </c>
      <c r="K99" s="51">
        <v>44.416666666666664</v>
      </c>
      <c r="L99" s="51">
        <v>44.833333333333336</v>
      </c>
      <c r="M99" s="38">
        <v>45.714285714285715</v>
      </c>
      <c r="N99" s="69">
        <v>46</v>
      </c>
      <c r="O99" s="17">
        <v>46</v>
      </c>
      <c r="P99" s="17">
        <v>46</v>
      </c>
      <c r="Q99" s="17">
        <v>46</v>
      </c>
      <c r="R99" s="17">
        <v>46</v>
      </c>
      <c r="S99" s="17">
        <v>45</v>
      </c>
      <c r="T99" s="17">
        <v>45</v>
      </c>
    </row>
    <row r="100" spans="2:20" x14ac:dyDescent="0.3">
      <c r="B100" s="3" t="s">
        <v>273</v>
      </c>
      <c r="C100" s="17">
        <v>69.083333333333329</v>
      </c>
      <c r="D100" s="17">
        <v>67.833333333333329</v>
      </c>
      <c r="E100" s="17">
        <v>68.916666666666671</v>
      </c>
      <c r="F100" s="17">
        <v>66.666666666666671</v>
      </c>
      <c r="G100" s="17">
        <v>69.583333333333329</v>
      </c>
      <c r="H100" s="51">
        <v>67.25</v>
      </c>
      <c r="I100" s="51">
        <v>63.333333333333336</v>
      </c>
      <c r="J100" s="51">
        <v>65.333333333333329</v>
      </c>
      <c r="K100" s="51">
        <v>62.75</v>
      </c>
      <c r="L100" s="51">
        <v>65.25</v>
      </c>
      <c r="M100" s="38">
        <v>62.285714285714285</v>
      </c>
      <c r="N100" s="69">
        <v>63</v>
      </c>
      <c r="O100" s="17">
        <v>63</v>
      </c>
      <c r="P100" s="17">
        <v>61</v>
      </c>
      <c r="Q100" s="17">
        <v>62</v>
      </c>
      <c r="R100" s="17">
        <v>61</v>
      </c>
      <c r="S100" s="17">
        <v>61</v>
      </c>
      <c r="T100" s="17">
        <v>65</v>
      </c>
    </row>
    <row r="101" spans="2:20" x14ac:dyDescent="0.3">
      <c r="B101" s="3" t="s">
        <v>274</v>
      </c>
      <c r="C101" s="17">
        <v>68.333333333333329</v>
      </c>
      <c r="D101" s="17">
        <v>71.916666666666671</v>
      </c>
      <c r="E101" s="17">
        <v>71.5</v>
      </c>
      <c r="F101" s="17">
        <v>70.333333333333329</v>
      </c>
      <c r="G101" s="17">
        <v>69.583333333333329</v>
      </c>
      <c r="H101" s="51">
        <v>66.166666666666671</v>
      </c>
      <c r="I101" s="51">
        <v>62.25</v>
      </c>
      <c r="J101" s="51">
        <v>60.75</v>
      </c>
      <c r="K101" s="51">
        <v>60.333333333333336</v>
      </c>
      <c r="L101" s="51">
        <v>58.083333333333336</v>
      </c>
      <c r="M101" s="38">
        <v>55.571428571428569</v>
      </c>
      <c r="N101" s="69">
        <v>55</v>
      </c>
      <c r="O101" s="17">
        <v>58</v>
      </c>
      <c r="P101" s="17">
        <v>56</v>
      </c>
      <c r="Q101" s="17">
        <v>55</v>
      </c>
      <c r="R101" s="17">
        <v>55</v>
      </c>
      <c r="S101" s="17">
        <v>55</v>
      </c>
      <c r="T101" s="17">
        <v>55</v>
      </c>
    </row>
    <row r="102" spans="2:20" x14ac:dyDescent="0.3">
      <c r="B102" s="3" t="s">
        <v>275</v>
      </c>
      <c r="C102" s="17">
        <v>107.33333333333333</v>
      </c>
      <c r="D102" s="17">
        <v>105</v>
      </c>
      <c r="E102" s="17">
        <v>102.5</v>
      </c>
      <c r="F102" s="17">
        <v>99.666666666666671</v>
      </c>
      <c r="G102" s="17">
        <v>97</v>
      </c>
      <c r="H102" s="51">
        <v>100.25</v>
      </c>
      <c r="I102" s="51">
        <v>103.66666666666667</v>
      </c>
      <c r="J102" s="51">
        <v>109.66666666666667</v>
      </c>
      <c r="K102" s="51">
        <v>107.08333333333333</v>
      </c>
      <c r="L102" s="51">
        <v>105.25</v>
      </c>
      <c r="M102" s="38">
        <v>92.428571428571431</v>
      </c>
      <c r="N102" s="69">
        <v>98</v>
      </c>
      <c r="O102" s="17">
        <v>94</v>
      </c>
      <c r="P102" s="17">
        <v>93</v>
      </c>
      <c r="Q102" s="17">
        <v>94</v>
      </c>
      <c r="R102" s="17">
        <v>90</v>
      </c>
      <c r="S102" s="17">
        <v>89</v>
      </c>
      <c r="T102" s="17">
        <v>89</v>
      </c>
    </row>
    <row r="103" spans="2:20" x14ac:dyDescent="0.3">
      <c r="B103" s="3" t="s">
        <v>276</v>
      </c>
      <c r="C103" s="17">
        <v>75.166666666666671</v>
      </c>
      <c r="D103" s="17">
        <v>71</v>
      </c>
      <c r="E103" s="17">
        <v>71.083333333333329</v>
      </c>
      <c r="F103" s="17">
        <v>72.666666666666671</v>
      </c>
      <c r="G103" s="17">
        <v>73.75</v>
      </c>
      <c r="H103" s="51">
        <v>77.166666666666671</v>
      </c>
      <c r="I103" s="51">
        <v>79.416666666666671</v>
      </c>
      <c r="J103" s="51">
        <v>79.916666666666671</v>
      </c>
      <c r="K103" s="51">
        <v>84.5</v>
      </c>
      <c r="L103" s="51">
        <v>95</v>
      </c>
      <c r="M103" s="38">
        <v>87.571428571428569</v>
      </c>
      <c r="N103" s="69">
        <v>89</v>
      </c>
      <c r="O103" s="17">
        <v>89</v>
      </c>
      <c r="P103" s="17">
        <v>89</v>
      </c>
      <c r="Q103" s="17">
        <v>88</v>
      </c>
      <c r="R103" s="17">
        <v>87</v>
      </c>
      <c r="S103" s="17">
        <v>86</v>
      </c>
      <c r="T103" s="17">
        <v>85</v>
      </c>
    </row>
    <row r="104" spans="2:20" x14ac:dyDescent="0.3">
      <c r="B104" s="3" t="s">
        <v>277</v>
      </c>
      <c r="C104" s="17">
        <v>322.08333333333331</v>
      </c>
      <c r="D104" s="17">
        <v>304.25</v>
      </c>
      <c r="E104" s="17">
        <v>301.16666666666669</v>
      </c>
      <c r="F104" s="17">
        <v>301.58333333333331</v>
      </c>
      <c r="G104" s="17">
        <v>298.66666666666669</v>
      </c>
      <c r="H104" s="51">
        <v>292</v>
      </c>
      <c r="I104" s="51">
        <v>290.16666666666669</v>
      </c>
      <c r="J104" s="51">
        <v>296.33333333333331</v>
      </c>
      <c r="K104" s="51">
        <v>307.25</v>
      </c>
      <c r="L104" s="51">
        <v>310.33333333333331</v>
      </c>
      <c r="M104" s="38">
        <v>311.42857142857144</v>
      </c>
      <c r="N104" s="76">
        <v>304</v>
      </c>
      <c r="O104" s="18">
        <v>304</v>
      </c>
      <c r="P104" s="18">
        <v>318</v>
      </c>
      <c r="Q104" s="18">
        <v>316</v>
      </c>
      <c r="R104" s="18">
        <v>314</v>
      </c>
      <c r="S104" s="18">
        <v>313</v>
      </c>
      <c r="T104" s="18">
        <v>311</v>
      </c>
    </row>
    <row r="105" spans="2:20" x14ac:dyDescent="0.3">
      <c r="B105" s="3" t="s">
        <v>278</v>
      </c>
      <c r="C105" s="17">
        <v>107.5</v>
      </c>
      <c r="D105" s="17">
        <v>101.16666666666667</v>
      </c>
      <c r="E105" s="17">
        <v>89.416666666666671</v>
      </c>
      <c r="F105" s="17">
        <v>85.416666666666671</v>
      </c>
      <c r="G105" s="17">
        <v>80.75</v>
      </c>
      <c r="H105" s="51">
        <v>79.083333333333329</v>
      </c>
      <c r="I105" s="51">
        <v>93.333333333333329</v>
      </c>
      <c r="J105" s="51">
        <v>95.416666666666671</v>
      </c>
      <c r="K105" s="51">
        <v>95.5</v>
      </c>
      <c r="L105" s="51">
        <v>98.416666666666671</v>
      </c>
      <c r="M105" s="38">
        <v>100.71428571428571</v>
      </c>
      <c r="N105" s="69">
        <v>102</v>
      </c>
      <c r="O105" s="17">
        <v>102</v>
      </c>
      <c r="P105" s="17">
        <v>101</v>
      </c>
      <c r="Q105" s="17">
        <v>100</v>
      </c>
      <c r="R105" s="17">
        <v>100</v>
      </c>
      <c r="S105" s="17">
        <v>100</v>
      </c>
      <c r="T105" s="17">
        <v>100</v>
      </c>
    </row>
    <row r="106" spans="2:20" x14ac:dyDescent="0.3">
      <c r="B106" s="5" t="s">
        <v>279</v>
      </c>
      <c r="C106" s="19">
        <v>23.916666666666668</v>
      </c>
      <c r="D106" s="19">
        <v>22.916666666666668</v>
      </c>
      <c r="E106" s="19">
        <v>23</v>
      </c>
      <c r="F106" s="19">
        <v>21.416666666666668</v>
      </c>
      <c r="G106" s="19">
        <v>23.833333333333332</v>
      </c>
      <c r="H106" s="52">
        <v>26</v>
      </c>
      <c r="I106" s="52">
        <v>26.5</v>
      </c>
      <c r="J106" s="52">
        <v>26.666666666666668</v>
      </c>
      <c r="K106" s="52">
        <v>26.5</v>
      </c>
      <c r="L106" s="52">
        <v>25.833333333333332</v>
      </c>
      <c r="M106" s="39">
        <v>24.714285714285715</v>
      </c>
      <c r="N106" s="75">
        <v>25</v>
      </c>
      <c r="O106" s="17">
        <v>25</v>
      </c>
      <c r="P106" s="17">
        <v>24</v>
      </c>
      <c r="Q106" s="17">
        <v>24</v>
      </c>
      <c r="R106" s="17">
        <v>25</v>
      </c>
      <c r="S106" s="17">
        <v>25</v>
      </c>
      <c r="T106" s="17">
        <v>25</v>
      </c>
    </row>
    <row r="107" spans="2:20" x14ac:dyDescent="0.3">
      <c r="B107" s="27" t="s">
        <v>188</v>
      </c>
      <c r="C107" s="37">
        <f t="shared" ref="C107:T107" si="19">+SUM(C108:C108)</f>
        <v>35.333333333333336</v>
      </c>
      <c r="D107" s="37">
        <f t="shared" si="19"/>
        <v>49.833333333333336</v>
      </c>
      <c r="E107" s="37">
        <f t="shared" si="19"/>
        <v>50.666666666666664</v>
      </c>
      <c r="F107" s="37">
        <f t="shared" si="19"/>
        <v>48</v>
      </c>
      <c r="G107" s="37">
        <f t="shared" si="19"/>
        <v>42.583333333333336</v>
      </c>
      <c r="H107" s="50">
        <f t="shared" ref="H107:M107" si="20">+SUM(H108:H108)</f>
        <v>39.166666666666664</v>
      </c>
      <c r="I107" s="50">
        <f t="shared" si="20"/>
        <v>46.583333333333336</v>
      </c>
      <c r="J107" s="50">
        <f t="shared" si="20"/>
        <v>48.75</v>
      </c>
      <c r="K107" s="50">
        <f t="shared" si="20"/>
        <v>68.166666666666671</v>
      </c>
      <c r="L107" s="50">
        <f t="shared" si="20"/>
        <v>73.166666666666671</v>
      </c>
      <c r="M107" s="50">
        <f t="shared" si="20"/>
        <v>67.857142857142861</v>
      </c>
      <c r="N107" s="74">
        <f t="shared" si="19"/>
        <v>67</v>
      </c>
      <c r="O107" s="108">
        <f t="shared" si="19"/>
        <v>69</v>
      </c>
      <c r="P107" s="108">
        <f t="shared" si="19"/>
        <v>68</v>
      </c>
      <c r="Q107" s="108">
        <f t="shared" si="19"/>
        <v>69</v>
      </c>
      <c r="R107" s="108">
        <f t="shared" si="19"/>
        <v>70</v>
      </c>
      <c r="S107" s="108">
        <f t="shared" si="19"/>
        <v>66</v>
      </c>
      <c r="T107" s="108">
        <f t="shared" si="19"/>
        <v>66</v>
      </c>
    </row>
    <row r="108" spans="2:20" x14ac:dyDescent="0.3">
      <c r="B108" s="5" t="s">
        <v>595</v>
      </c>
      <c r="C108" s="19">
        <v>35.333333333333336</v>
      </c>
      <c r="D108" s="19">
        <v>49.833333333333336</v>
      </c>
      <c r="E108" s="19">
        <v>50.666666666666664</v>
      </c>
      <c r="F108" s="19">
        <v>48</v>
      </c>
      <c r="G108" s="19">
        <v>42.583333333333336</v>
      </c>
      <c r="H108" s="52">
        <v>39.166666666666664</v>
      </c>
      <c r="I108" s="52">
        <v>46.583333333333336</v>
      </c>
      <c r="J108" s="52">
        <v>48.75</v>
      </c>
      <c r="K108" s="52">
        <v>68.166666666666671</v>
      </c>
      <c r="L108" s="52">
        <v>73.166666666666671</v>
      </c>
      <c r="M108" s="39">
        <v>67.857142857142861</v>
      </c>
      <c r="N108" s="75">
        <v>67</v>
      </c>
      <c r="O108" s="17">
        <v>69</v>
      </c>
      <c r="P108" s="17">
        <v>68</v>
      </c>
      <c r="Q108" s="17">
        <v>69</v>
      </c>
      <c r="R108" s="17">
        <v>70</v>
      </c>
      <c r="S108" s="17">
        <v>66</v>
      </c>
      <c r="T108" s="17">
        <v>66</v>
      </c>
    </row>
    <row r="109" spans="2:20" x14ac:dyDescent="0.3">
      <c r="B109" s="27" t="s">
        <v>189</v>
      </c>
      <c r="C109" s="37">
        <f t="shared" ref="C109:T109" si="21">+SUM(C110:C110)</f>
        <v>41.333333333333336</v>
      </c>
      <c r="D109" s="37">
        <f t="shared" si="21"/>
        <v>60.916666666666664</v>
      </c>
      <c r="E109" s="37">
        <f t="shared" si="21"/>
        <v>62.583333333333336</v>
      </c>
      <c r="F109" s="37">
        <f t="shared" si="21"/>
        <v>67.833333333333329</v>
      </c>
      <c r="G109" s="37">
        <f t="shared" si="21"/>
        <v>70.666666666666671</v>
      </c>
      <c r="H109" s="50">
        <f t="shared" ref="H109:M109" si="22">+SUM(H110:H110)</f>
        <v>69.916666666666671</v>
      </c>
      <c r="I109" s="50">
        <f t="shared" si="22"/>
        <v>71.916666666666671</v>
      </c>
      <c r="J109" s="50">
        <f t="shared" si="22"/>
        <v>76.25</v>
      </c>
      <c r="K109" s="50">
        <f t="shared" si="22"/>
        <v>76.583333333333329</v>
      </c>
      <c r="L109" s="50">
        <f t="shared" si="22"/>
        <v>82.75</v>
      </c>
      <c r="M109" s="50">
        <f t="shared" si="22"/>
        <v>86.285714285714292</v>
      </c>
      <c r="N109" s="74">
        <f t="shared" si="21"/>
        <v>86</v>
      </c>
      <c r="O109" s="108">
        <f t="shared" si="21"/>
        <v>87</v>
      </c>
      <c r="P109" s="108">
        <f t="shared" si="21"/>
        <v>86</v>
      </c>
      <c r="Q109" s="108">
        <f t="shared" si="21"/>
        <v>87</v>
      </c>
      <c r="R109" s="108">
        <f t="shared" si="21"/>
        <v>87</v>
      </c>
      <c r="S109" s="108">
        <f t="shared" si="21"/>
        <v>86</v>
      </c>
      <c r="T109" s="108">
        <f t="shared" si="21"/>
        <v>85</v>
      </c>
    </row>
    <row r="110" spans="2:20" x14ac:dyDescent="0.3">
      <c r="B110" s="5" t="s">
        <v>280</v>
      </c>
      <c r="C110" s="19">
        <v>41.333333333333336</v>
      </c>
      <c r="D110" s="19">
        <v>60.916666666666664</v>
      </c>
      <c r="E110" s="19">
        <v>62.583333333333336</v>
      </c>
      <c r="F110" s="19">
        <v>67.833333333333329</v>
      </c>
      <c r="G110" s="19">
        <v>70.666666666666671</v>
      </c>
      <c r="H110" s="52">
        <v>69.916666666666671</v>
      </c>
      <c r="I110" s="52">
        <v>71.916666666666671</v>
      </c>
      <c r="J110" s="52">
        <v>76.25</v>
      </c>
      <c r="K110" s="52">
        <v>76.583333333333329</v>
      </c>
      <c r="L110" s="52">
        <v>82.75</v>
      </c>
      <c r="M110" s="39">
        <v>86.285714285714292</v>
      </c>
      <c r="N110" s="75">
        <v>86</v>
      </c>
      <c r="O110" s="17">
        <v>87</v>
      </c>
      <c r="P110" s="17">
        <v>86</v>
      </c>
      <c r="Q110" s="17">
        <v>87</v>
      </c>
      <c r="R110" s="17">
        <v>87</v>
      </c>
      <c r="S110" s="17">
        <v>86</v>
      </c>
      <c r="T110" s="17">
        <v>85</v>
      </c>
    </row>
    <row r="111" spans="2:20" x14ac:dyDescent="0.3">
      <c r="B111" s="27" t="s">
        <v>190</v>
      </c>
      <c r="C111" s="37">
        <f>+SUM(C112:C118)</f>
        <v>637.08333333333337</v>
      </c>
      <c r="D111" s="37">
        <f t="shared" ref="D111:T111" si="23">+SUM(D112:D118)</f>
        <v>663.49999999999989</v>
      </c>
      <c r="E111" s="37">
        <f t="shared" si="23"/>
        <v>679.91666666666663</v>
      </c>
      <c r="F111" s="37">
        <f t="shared" si="23"/>
        <v>678.91666666666674</v>
      </c>
      <c r="G111" s="37">
        <f t="shared" si="23"/>
        <v>679.58333333333326</v>
      </c>
      <c r="H111" s="50">
        <f t="shared" ref="H111:M111" si="24">+SUM(H112:H118)</f>
        <v>667.58333333333337</v>
      </c>
      <c r="I111" s="50">
        <f t="shared" si="24"/>
        <v>655.41666666666674</v>
      </c>
      <c r="J111" s="50">
        <f t="shared" si="24"/>
        <v>679.33333333333337</v>
      </c>
      <c r="K111" s="50">
        <f t="shared" si="24"/>
        <v>698.5</v>
      </c>
      <c r="L111" s="50">
        <f t="shared" si="24"/>
        <v>721.66666666666663</v>
      </c>
      <c r="M111" s="50">
        <f t="shared" si="24"/>
        <v>701.85714285714289</v>
      </c>
      <c r="N111" s="74">
        <f t="shared" si="23"/>
        <v>712</v>
      </c>
      <c r="O111" s="108">
        <f t="shared" si="23"/>
        <v>704</v>
      </c>
      <c r="P111" s="108">
        <f t="shared" si="23"/>
        <v>698</v>
      </c>
      <c r="Q111" s="108">
        <f t="shared" si="23"/>
        <v>697</v>
      </c>
      <c r="R111" s="108">
        <f t="shared" si="23"/>
        <v>699</v>
      </c>
      <c r="S111" s="108">
        <f t="shared" si="23"/>
        <v>700</v>
      </c>
      <c r="T111" s="108">
        <f t="shared" si="23"/>
        <v>703</v>
      </c>
    </row>
    <row r="112" spans="2:20" x14ac:dyDescent="0.3">
      <c r="B112" s="3" t="s">
        <v>281</v>
      </c>
      <c r="C112" s="17">
        <v>107.25</v>
      </c>
      <c r="D112" s="17">
        <v>107.33333333333333</v>
      </c>
      <c r="E112" s="17">
        <v>118.5</v>
      </c>
      <c r="F112" s="17">
        <v>111.41666666666667</v>
      </c>
      <c r="G112" s="17">
        <v>107</v>
      </c>
      <c r="H112" s="51">
        <v>100.25</v>
      </c>
      <c r="I112" s="51">
        <v>95.833333333333329</v>
      </c>
      <c r="J112" s="51">
        <v>114.5</v>
      </c>
      <c r="K112" s="51">
        <v>117.58333333333333</v>
      </c>
      <c r="L112" s="51">
        <v>125.16666666666667</v>
      </c>
      <c r="M112" s="38">
        <v>120.57142857142857</v>
      </c>
      <c r="N112" s="69">
        <v>124</v>
      </c>
      <c r="O112" s="17">
        <v>121</v>
      </c>
      <c r="P112" s="17">
        <v>118</v>
      </c>
      <c r="Q112" s="17">
        <v>119</v>
      </c>
      <c r="R112" s="17">
        <v>120</v>
      </c>
      <c r="S112" s="17">
        <v>118</v>
      </c>
      <c r="T112" s="17">
        <v>124</v>
      </c>
    </row>
    <row r="113" spans="2:20" x14ac:dyDescent="0.3">
      <c r="B113" s="3" t="s">
        <v>596</v>
      </c>
      <c r="C113" s="17">
        <v>30.75</v>
      </c>
      <c r="D113" s="17">
        <v>33.166666666666664</v>
      </c>
      <c r="E113" s="17">
        <v>34.916666666666664</v>
      </c>
      <c r="F113" s="17">
        <v>37.416666666666664</v>
      </c>
      <c r="G113" s="17">
        <v>40.416666666666664</v>
      </c>
      <c r="H113" s="51">
        <v>40.666666666666664</v>
      </c>
      <c r="I113" s="51">
        <v>41.583333333333336</v>
      </c>
      <c r="J113" s="51">
        <v>43.166666666666664</v>
      </c>
      <c r="K113" s="51">
        <v>45.083333333333336</v>
      </c>
      <c r="L113" s="51">
        <v>49.333333333333336</v>
      </c>
      <c r="M113" s="38">
        <v>46.857142857142854</v>
      </c>
      <c r="N113" s="69">
        <v>49</v>
      </c>
      <c r="O113" s="17">
        <v>48</v>
      </c>
      <c r="P113" s="17">
        <v>47</v>
      </c>
      <c r="Q113" s="17">
        <v>47</v>
      </c>
      <c r="R113" s="17">
        <v>46</v>
      </c>
      <c r="S113" s="17">
        <v>46</v>
      </c>
      <c r="T113" s="17">
        <v>45</v>
      </c>
    </row>
    <row r="114" spans="2:20" x14ac:dyDescent="0.3">
      <c r="B114" s="3" t="s">
        <v>282</v>
      </c>
      <c r="C114" s="17">
        <v>364.41666666666669</v>
      </c>
      <c r="D114" s="17">
        <v>381.58333333333331</v>
      </c>
      <c r="E114" s="17">
        <v>386.5</v>
      </c>
      <c r="F114" s="17">
        <v>391.75</v>
      </c>
      <c r="G114" s="17">
        <v>391.83333333333331</v>
      </c>
      <c r="H114" s="51">
        <v>393.75</v>
      </c>
      <c r="I114" s="51">
        <v>386.66666666666669</v>
      </c>
      <c r="J114" s="51">
        <v>390.08333333333331</v>
      </c>
      <c r="K114" s="51">
        <v>403.75</v>
      </c>
      <c r="L114" s="51">
        <v>417.08333333333331</v>
      </c>
      <c r="M114" s="38">
        <v>408.57142857142856</v>
      </c>
      <c r="N114" s="69">
        <v>412</v>
      </c>
      <c r="O114" s="17">
        <v>408</v>
      </c>
      <c r="P114" s="17">
        <v>406</v>
      </c>
      <c r="Q114" s="17">
        <v>405</v>
      </c>
      <c r="R114" s="17">
        <v>409</v>
      </c>
      <c r="S114" s="17">
        <v>411</v>
      </c>
      <c r="T114" s="17">
        <v>409</v>
      </c>
    </row>
    <row r="115" spans="2:20" x14ac:dyDescent="0.3">
      <c r="B115" s="3" t="s">
        <v>283</v>
      </c>
      <c r="C115" s="17">
        <v>35.75</v>
      </c>
      <c r="D115" s="17">
        <v>44.75</v>
      </c>
      <c r="E115" s="17">
        <v>44.916666666666664</v>
      </c>
      <c r="F115" s="17">
        <v>44.916666666666664</v>
      </c>
      <c r="G115" s="17">
        <v>44.666666666666664</v>
      </c>
      <c r="H115" s="51">
        <v>42.666666666666664</v>
      </c>
      <c r="I115" s="51">
        <v>42.833333333333336</v>
      </c>
      <c r="J115" s="51">
        <v>44.166666666666664</v>
      </c>
      <c r="K115" s="51">
        <v>47.25</v>
      </c>
      <c r="L115" s="51">
        <v>49.583333333333336</v>
      </c>
      <c r="M115" s="38">
        <v>48.428571428571431</v>
      </c>
      <c r="N115" s="69">
        <v>49</v>
      </c>
      <c r="O115" s="17">
        <v>49</v>
      </c>
      <c r="P115" s="17">
        <v>49</v>
      </c>
      <c r="Q115" s="17">
        <v>49</v>
      </c>
      <c r="R115" s="17">
        <v>47</v>
      </c>
      <c r="S115" s="17">
        <v>48</v>
      </c>
      <c r="T115" s="17">
        <v>48</v>
      </c>
    </row>
    <row r="116" spans="2:20" x14ac:dyDescent="0.3">
      <c r="B116" s="3" t="s">
        <v>597</v>
      </c>
      <c r="C116" s="17">
        <v>31.916666666666668</v>
      </c>
      <c r="D116" s="17">
        <v>32.666666666666664</v>
      </c>
      <c r="E116" s="17">
        <v>32.083333333333336</v>
      </c>
      <c r="F116" s="17">
        <v>30.333333333333332</v>
      </c>
      <c r="G116" s="17">
        <v>28.916666666666668</v>
      </c>
      <c r="H116" s="51">
        <v>27.333333333333332</v>
      </c>
      <c r="I116" s="51">
        <v>25.333333333333332</v>
      </c>
      <c r="J116" s="51">
        <v>23.833333333333332</v>
      </c>
      <c r="K116" s="51">
        <v>23.916666666666668</v>
      </c>
      <c r="L116" s="51">
        <v>23.25</v>
      </c>
      <c r="M116" s="38">
        <v>21.571428571428573</v>
      </c>
      <c r="N116" s="69">
        <v>22</v>
      </c>
      <c r="O116" s="17">
        <v>22</v>
      </c>
      <c r="P116" s="17">
        <v>21</v>
      </c>
      <c r="Q116" s="17">
        <v>21</v>
      </c>
      <c r="R116" s="17">
        <v>21</v>
      </c>
      <c r="S116" s="17">
        <v>22</v>
      </c>
      <c r="T116" s="17">
        <v>22</v>
      </c>
    </row>
    <row r="117" spans="2:20" x14ac:dyDescent="0.3">
      <c r="B117" s="3" t="s">
        <v>284</v>
      </c>
      <c r="C117" s="17">
        <v>43</v>
      </c>
      <c r="D117" s="17">
        <v>39.666666666666664</v>
      </c>
      <c r="E117" s="17">
        <v>39.416666666666664</v>
      </c>
      <c r="F117" s="17">
        <v>40.083333333333336</v>
      </c>
      <c r="G117" s="17">
        <v>44.583333333333336</v>
      </c>
      <c r="H117" s="51">
        <v>43.583333333333336</v>
      </c>
      <c r="I117" s="51">
        <v>44.166666666666664</v>
      </c>
      <c r="J117" s="51">
        <v>41.5</v>
      </c>
      <c r="K117" s="51">
        <v>39.083333333333336</v>
      </c>
      <c r="L117" s="51">
        <v>36.083333333333336</v>
      </c>
      <c r="M117" s="38">
        <v>35.428571428571431</v>
      </c>
      <c r="N117" s="69">
        <v>35</v>
      </c>
      <c r="O117" s="17">
        <v>35</v>
      </c>
      <c r="P117" s="17">
        <v>36</v>
      </c>
      <c r="Q117" s="17">
        <v>36</v>
      </c>
      <c r="R117" s="17">
        <v>36</v>
      </c>
      <c r="S117" s="17">
        <v>35</v>
      </c>
      <c r="T117" s="17">
        <v>35</v>
      </c>
    </row>
    <row r="118" spans="2:20" x14ac:dyDescent="0.3">
      <c r="B118" s="5" t="s">
        <v>598</v>
      </c>
      <c r="C118" s="19">
        <v>24</v>
      </c>
      <c r="D118" s="19">
        <v>24.333333333333332</v>
      </c>
      <c r="E118" s="19">
        <v>23.583333333333332</v>
      </c>
      <c r="F118" s="19">
        <v>23</v>
      </c>
      <c r="G118" s="19">
        <v>22.166666666666668</v>
      </c>
      <c r="H118" s="52">
        <v>19.333333333333332</v>
      </c>
      <c r="I118" s="52">
        <v>19</v>
      </c>
      <c r="J118" s="52">
        <v>22.083333333333332</v>
      </c>
      <c r="K118" s="52">
        <v>21.833333333333332</v>
      </c>
      <c r="L118" s="52">
        <v>21.166666666666668</v>
      </c>
      <c r="M118" s="39">
        <v>20.428571428571427</v>
      </c>
      <c r="N118" s="75">
        <v>21</v>
      </c>
      <c r="O118" s="17">
        <v>21</v>
      </c>
      <c r="P118" s="17">
        <v>21</v>
      </c>
      <c r="Q118" s="17">
        <v>20</v>
      </c>
      <c r="R118" s="17">
        <v>20</v>
      </c>
      <c r="S118" s="17">
        <v>20</v>
      </c>
      <c r="T118" s="17">
        <v>20</v>
      </c>
    </row>
    <row r="119" spans="2:20" x14ac:dyDescent="0.3">
      <c r="B119" s="27" t="s">
        <v>191</v>
      </c>
      <c r="C119" s="37">
        <f>+SUM(C120:C141)</f>
        <v>2700.5833333333339</v>
      </c>
      <c r="D119" s="37">
        <f t="shared" ref="D119:T119" si="25">+SUM(D120:D141)</f>
        <v>2765.0833333333335</v>
      </c>
      <c r="E119" s="37">
        <f t="shared" si="25"/>
        <v>2787.083333333333</v>
      </c>
      <c r="F119" s="37">
        <f t="shared" si="25"/>
        <v>2861.5833333333335</v>
      </c>
      <c r="G119" s="37">
        <f t="shared" si="25"/>
        <v>2960.25</v>
      </c>
      <c r="H119" s="37">
        <f t="shared" si="25"/>
        <v>3024.3333333333339</v>
      </c>
      <c r="I119" s="37">
        <f t="shared" si="25"/>
        <v>3188.9166666666665</v>
      </c>
      <c r="J119" s="37">
        <f t="shared" si="25"/>
        <v>3232.1666666666674</v>
      </c>
      <c r="K119" s="37">
        <f t="shared" si="25"/>
        <v>3335.242424242424</v>
      </c>
      <c r="L119" s="50">
        <f t="shared" si="25"/>
        <v>3287.3333333333339</v>
      </c>
      <c r="M119" s="50">
        <f t="shared" si="25"/>
        <v>3230.4285714285716</v>
      </c>
      <c r="N119" s="74">
        <f t="shared" si="25"/>
        <v>3305</v>
      </c>
      <c r="O119" s="108">
        <f t="shared" si="25"/>
        <v>3285</v>
      </c>
      <c r="P119" s="108">
        <f t="shared" si="25"/>
        <v>3254</v>
      </c>
      <c r="Q119" s="108">
        <f t="shared" si="25"/>
        <v>3183</v>
      </c>
      <c r="R119" s="108">
        <f t="shared" si="25"/>
        <v>3209</v>
      </c>
      <c r="S119" s="108">
        <f t="shared" si="25"/>
        <v>3189</v>
      </c>
      <c r="T119" s="108">
        <f t="shared" si="25"/>
        <v>3188</v>
      </c>
    </row>
    <row r="120" spans="2:20" x14ac:dyDescent="0.3">
      <c r="B120" s="3" t="s">
        <v>285</v>
      </c>
      <c r="C120" s="17">
        <v>105.66666666666667</v>
      </c>
      <c r="D120" s="17">
        <v>114.16666666666667</v>
      </c>
      <c r="E120" s="17">
        <v>122.75</v>
      </c>
      <c r="F120" s="17">
        <v>132.41666666666666</v>
      </c>
      <c r="G120" s="17">
        <v>137.33333333333334</v>
      </c>
      <c r="H120" s="51">
        <v>128.66666666666666</v>
      </c>
      <c r="I120" s="51">
        <v>145.33333333333334</v>
      </c>
      <c r="J120" s="51">
        <v>154.41666666666666</v>
      </c>
      <c r="K120" s="51">
        <v>160.83333333333334</v>
      </c>
      <c r="L120" s="51">
        <v>144.25</v>
      </c>
      <c r="M120" s="38">
        <v>145.57142857142858</v>
      </c>
      <c r="N120" s="69">
        <v>161</v>
      </c>
      <c r="O120" s="17">
        <v>157</v>
      </c>
      <c r="P120" s="17">
        <v>149</v>
      </c>
      <c r="Q120" s="17">
        <v>139</v>
      </c>
      <c r="R120" s="17">
        <v>139</v>
      </c>
      <c r="S120" s="17">
        <v>135</v>
      </c>
      <c r="T120" s="17">
        <v>139</v>
      </c>
    </row>
    <row r="121" spans="2:20" x14ac:dyDescent="0.3">
      <c r="B121" s="3" t="s">
        <v>286</v>
      </c>
      <c r="C121" s="17">
        <v>175.83333333333334</v>
      </c>
      <c r="D121" s="17">
        <v>170.75</v>
      </c>
      <c r="E121" s="17">
        <v>163.91666666666666</v>
      </c>
      <c r="F121" s="17">
        <v>176.58333333333334</v>
      </c>
      <c r="G121" s="17">
        <v>171.66666666666666</v>
      </c>
      <c r="H121" s="51">
        <v>170.91666666666666</v>
      </c>
      <c r="I121" s="51">
        <v>162.41666666666666</v>
      </c>
      <c r="J121" s="51">
        <v>155.41666666666666</v>
      </c>
      <c r="K121" s="51">
        <v>154.33333333333334</v>
      </c>
      <c r="L121" s="51">
        <v>147.91666666666666</v>
      </c>
      <c r="M121" s="38">
        <v>145.71428571428572</v>
      </c>
      <c r="N121" s="69">
        <v>144</v>
      </c>
      <c r="O121" s="17">
        <v>148</v>
      </c>
      <c r="P121" s="17">
        <v>147</v>
      </c>
      <c r="Q121" s="17">
        <v>146</v>
      </c>
      <c r="R121" s="17">
        <v>146</v>
      </c>
      <c r="S121" s="17">
        <v>145</v>
      </c>
      <c r="T121" s="17">
        <v>144</v>
      </c>
    </row>
    <row r="122" spans="2:20" x14ac:dyDescent="0.3">
      <c r="B122" s="3" t="s">
        <v>599</v>
      </c>
      <c r="C122" s="17">
        <v>45.25</v>
      </c>
      <c r="D122" s="17">
        <v>43</v>
      </c>
      <c r="E122" s="17">
        <v>41.416666666666664</v>
      </c>
      <c r="F122" s="17">
        <v>42</v>
      </c>
      <c r="G122" s="17">
        <v>39.666666666666664</v>
      </c>
      <c r="H122" s="51">
        <v>38.916666666666664</v>
      </c>
      <c r="I122" s="51">
        <v>36.333333333333336</v>
      </c>
      <c r="J122" s="51">
        <v>34.083333333333336</v>
      </c>
      <c r="K122" s="51">
        <v>32.416666666666664</v>
      </c>
      <c r="L122" s="51">
        <v>31.333333333333332</v>
      </c>
      <c r="M122" s="38">
        <v>31</v>
      </c>
      <c r="N122" s="69">
        <v>31</v>
      </c>
      <c r="O122" s="17">
        <v>31</v>
      </c>
      <c r="P122" s="17">
        <v>31</v>
      </c>
      <c r="Q122" s="17">
        <v>31</v>
      </c>
      <c r="R122" s="17">
        <v>31</v>
      </c>
      <c r="S122" s="17">
        <v>31</v>
      </c>
      <c r="T122" s="17">
        <v>31</v>
      </c>
    </row>
    <row r="123" spans="2:20" x14ac:dyDescent="0.3">
      <c r="B123" s="3" t="s">
        <v>287</v>
      </c>
      <c r="C123" s="17">
        <v>337.66666666666669</v>
      </c>
      <c r="D123" s="17">
        <v>349.16666666666669</v>
      </c>
      <c r="E123" s="17">
        <v>390.66666666666669</v>
      </c>
      <c r="F123" s="17">
        <v>414.5</v>
      </c>
      <c r="G123" s="17">
        <v>431.5</v>
      </c>
      <c r="H123" s="51">
        <v>388.66666666666669</v>
      </c>
      <c r="I123" s="51">
        <v>362.75</v>
      </c>
      <c r="J123" s="51">
        <v>350.83333333333331</v>
      </c>
      <c r="K123" s="51">
        <v>348.5</v>
      </c>
      <c r="L123" s="51">
        <v>303.75</v>
      </c>
      <c r="M123" s="38">
        <v>300.42857142857144</v>
      </c>
      <c r="N123" s="69">
        <v>319</v>
      </c>
      <c r="O123" s="17">
        <v>313</v>
      </c>
      <c r="P123" s="17">
        <v>308</v>
      </c>
      <c r="Q123" s="17">
        <v>288</v>
      </c>
      <c r="R123" s="17">
        <v>293</v>
      </c>
      <c r="S123" s="17">
        <v>291</v>
      </c>
      <c r="T123" s="17">
        <v>291</v>
      </c>
    </row>
    <row r="124" spans="2:20" x14ac:dyDescent="0.3">
      <c r="B124" s="3" t="s">
        <v>467</v>
      </c>
      <c r="C124" s="17">
        <v>15.166666666666666</v>
      </c>
      <c r="D124" s="17">
        <v>15</v>
      </c>
      <c r="E124" s="17">
        <v>14.5</v>
      </c>
      <c r="F124" s="17">
        <v>14</v>
      </c>
      <c r="G124" s="17">
        <v>12.083333333333334</v>
      </c>
      <c r="H124" s="51">
        <v>11.25</v>
      </c>
      <c r="I124" s="51">
        <v>13</v>
      </c>
      <c r="J124" s="51">
        <v>14.583333333333334</v>
      </c>
      <c r="K124" s="51">
        <v>13.909090909090908</v>
      </c>
      <c r="L124" s="51">
        <v>12.833333333333334</v>
      </c>
      <c r="M124" s="38">
        <v>12.571428571428571</v>
      </c>
      <c r="N124" s="69">
        <v>13</v>
      </c>
      <c r="O124" s="17">
        <v>13</v>
      </c>
      <c r="P124" s="17">
        <v>13</v>
      </c>
      <c r="Q124" s="17">
        <v>13</v>
      </c>
      <c r="R124" s="17">
        <v>12</v>
      </c>
      <c r="S124" s="17">
        <v>12</v>
      </c>
      <c r="T124" s="17">
        <v>12</v>
      </c>
    </row>
    <row r="125" spans="2:20" x14ac:dyDescent="0.3">
      <c r="B125" s="3" t="s">
        <v>288</v>
      </c>
      <c r="C125" s="17">
        <v>116.33333333333333</v>
      </c>
      <c r="D125" s="17">
        <v>115.08333333333333</v>
      </c>
      <c r="E125" s="17">
        <v>104.33333333333333</v>
      </c>
      <c r="F125" s="17">
        <v>98.75</v>
      </c>
      <c r="G125" s="17">
        <v>92.5</v>
      </c>
      <c r="H125" s="51">
        <v>91.416666666666671</v>
      </c>
      <c r="I125" s="51">
        <v>94.5</v>
      </c>
      <c r="J125" s="51">
        <v>94.916666666666671</v>
      </c>
      <c r="K125" s="51">
        <v>104.58333333333333</v>
      </c>
      <c r="L125" s="51">
        <v>99.083333333333329</v>
      </c>
      <c r="M125" s="38">
        <v>97.142857142857139</v>
      </c>
      <c r="N125" s="69">
        <v>98</v>
      </c>
      <c r="O125" s="17">
        <v>98</v>
      </c>
      <c r="P125" s="17">
        <v>97</v>
      </c>
      <c r="Q125" s="17">
        <v>97</v>
      </c>
      <c r="R125" s="17">
        <v>97</v>
      </c>
      <c r="S125" s="17">
        <v>96</v>
      </c>
      <c r="T125" s="17">
        <v>97</v>
      </c>
    </row>
    <row r="126" spans="2:20" x14ac:dyDescent="0.3">
      <c r="B126" s="3" t="s">
        <v>289</v>
      </c>
      <c r="C126" s="17">
        <v>126.83333333333333</v>
      </c>
      <c r="D126" s="17">
        <v>140.91666666666666</v>
      </c>
      <c r="E126" s="17">
        <v>141.58333333333334</v>
      </c>
      <c r="F126" s="17">
        <v>139.75</v>
      </c>
      <c r="G126" s="17">
        <v>137.25</v>
      </c>
      <c r="H126" s="51">
        <v>130.91666666666666</v>
      </c>
      <c r="I126" s="51">
        <v>131.08333333333334</v>
      </c>
      <c r="J126" s="51">
        <v>129.83333333333334</v>
      </c>
      <c r="K126" s="51">
        <v>141.91666666666666</v>
      </c>
      <c r="L126" s="51">
        <v>149</v>
      </c>
      <c r="M126" s="38">
        <v>140</v>
      </c>
      <c r="N126" s="69">
        <v>143</v>
      </c>
      <c r="O126" s="17">
        <v>141</v>
      </c>
      <c r="P126" s="17">
        <v>140</v>
      </c>
      <c r="Q126" s="17">
        <v>140</v>
      </c>
      <c r="R126" s="17">
        <v>140</v>
      </c>
      <c r="S126" s="17">
        <v>139</v>
      </c>
      <c r="T126" s="17">
        <v>137</v>
      </c>
    </row>
    <row r="127" spans="2:20" x14ac:dyDescent="0.3">
      <c r="B127" s="3" t="s">
        <v>290</v>
      </c>
      <c r="C127" s="17">
        <v>3.75</v>
      </c>
      <c r="D127" s="17">
        <v>1.5</v>
      </c>
      <c r="E127" s="17">
        <v>0</v>
      </c>
      <c r="F127" s="17">
        <v>0</v>
      </c>
      <c r="G127" s="17">
        <v>0</v>
      </c>
      <c r="H127" s="51">
        <v>0</v>
      </c>
      <c r="I127" s="51">
        <v>0</v>
      </c>
      <c r="J127" s="51">
        <v>0</v>
      </c>
      <c r="K127" s="51">
        <v>0</v>
      </c>
      <c r="L127" s="51">
        <v>0</v>
      </c>
      <c r="M127" s="38">
        <v>0</v>
      </c>
      <c r="N127" s="69">
        <v>0</v>
      </c>
      <c r="O127" s="17">
        <v>0</v>
      </c>
      <c r="P127" s="17">
        <v>0</v>
      </c>
      <c r="Q127" s="17">
        <v>0</v>
      </c>
      <c r="R127" s="17">
        <v>0</v>
      </c>
      <c r="S127" s="17">
        <v>0</v>
      </c>
      <c r="T127" s="17">
        <v>0</v>
      </c>
    </row>
    <row r="128" spans="2:20" x14ac:dyDescent="0.3">
      <c r="B128" s="3" t="s">
        <v>291</v>
      </c>
      <c r="C128" s="17">
        <v>178.75</v>
      </c>
      <c r="D128" s="17">
        <v>186.66666666666666</v>
      </c>
      <c r="E128" s="17">
        <v>183.66666666666666</v>
      </c>
      <c r="F128" s="17">
        <v>196.16666666666666</v>
      </c>
      <c r="G128" s="17">
        <v>196.58333333333334</v>
      </c>
      <c r="H128" s="51">
        <v>191.83333333333334</v>
      </c>
      <c r="I128" s="51">
        <v>200.25</v>
      </c>
      <c r="J128" s="51">
        <v>213.33333333333334</v>
      </c>
      <c r="K128" s="51">
        <v>220</v>
      </c>
      <c r="L128" s="51">
        <v>220.08333333333334</v>
      </c>
      <c r="M128" s="38">
        <v>220</v>
      </c>
      <c r="N128" s="69">
        <v>221</v>
      </c>
      <c r="O128" s="17">
        <v>222</v>
      </c>
      <c r="P128" s="17">
        <v>223</v>
      </c>
      <c r="Q128" s="17">
        <v>220</v>
      </c>
      <c r="R128" s="17">
        <v>218</v>
      </c>
      <c r="S128" s="17">
        <v>218</v>
      </c>
      <c r="T128" s="17">
        <v>218</v>
      </c>
    </row>
    <row r="129" spans="2:20" x14ac:dyDescent="0.3">
      <c r="B129" s="3" t="s">
        <v>292</v>
      </c>
      <c r="C129" s="17">
        <v>43.666666666666664</v>
      </c>
      <c r="D129" s="17">
        <v>54.75</v>
      </c>
      <c r="E129" s="17">
        <v>52.666666666666664</v>
      </c>
      <c r="F129" s="17">
        <v>50.333333333333336</v>
      </c>
      <c r="G129" s="17">
        <v>49.333333333333336</v>
      </c>
      <c r="H129" s="51">
        <v>45.666666666666664</v>
      </c>
      <c r="I129" s="51">
        <v>53.083333333333336</v>
      </c>
      <c r="J129" s="51">
        <v>56.75</v>
      </c>
      <c r="K129" s="51">
        <v>53.833333333333336</v>
      </c>
      <c r="L129" s="51">
        <v>51.666666666666664</v>
      </c>
      <c r="M129" s="38">
        <v>52</v>
      </c>
      <c r="N129" s="76">
        <v>52</v>
      </c>
      <c r="O129" s="18">
        <v>52</v>
      </c>
      <c r="P129" s="18">
        <v>52</v>
      </c>
      <c r="Q129" s="18">
        <v>52</v>
      </c>
      <c r="R129" s="18">
        <v>52</v>
      </c>
      <c r="S129" s="18">
        <v>52</v>
      </c>
      <c r="T129" s="18">
        <v>52</v>
      </c>
    </row>
    <row r="130" spans="2:20" x14ac:dyDescent="0.3">
      <c r="B130" s="3" t="s">
        <v>468</v>
      </c>
      <c r="C130" s="17">
        <v>15.75</v>
      </c>
      <c r="D130" s="17">
        <v>16.75</v>
      </c>
      <c r="E130" s="17">
        <v>18</v>
      </c>
      <c r="F130" s="17">
        <v>17.916666666666668</v>
      </c>
      <c r="G130" s="17">
        <v>20.833333333333332</v>
      </c>
      <c r="H130" s="51">
        <v>22.916666666666668</v>
      </c>
      <c r="I130" s="51">
        <v>25.666666666666668</v>
      </c>
      <c r="J130" s="51">
        <v>26.416666666666668</v>
      </c>
      <c r="K130" s="51">
        <v>27.333333333333332</v>
      </c>
      <c r="L130" s="51">
        <v>24.25</v>
      </c>
      <c r="M130" s="38">
        <v>26.857142857142858</v>
      </c>
      <c r="N130" s="69">
        <v>25</v>
      </c>
      <c r="O130" s="17">
        <v>26</v>
      </c>
      <c r="P130" s="17">
        <v>27</v>
      </c>
      <c r="Q130" s="17">
        <v>28</v>
      </c>
      <c r="R130" s="17">
        <v>28</v>
      </c>
      <c r="S130" s="17">
        <v>27</v>
      </c>
      <c r="T130" s="17">
        <v>27</v>
      </c>
    </row>
    <row r="131" spans="2:20" x14ac:dyDescent="0.3">
      <c r="B131" s="3" t="s">
        <v>470</v>
      </c>
      <c r="C131" s="17">
        <v>96.666666666666671</v>
      </c>
      <c r="D131" s="17">
        <v>96.166666666666671</v>
      </c>
      <c r="E131" s="17">
        <v>92.333333333333329</v>
      </c>
      <c r="F131" s="17">
        <v>108.08333333333333</v>
      </c>
      <c r="G131" s="17">
        <v>117.83333333333333</v>
      </c>
      <c r="H131" s="51">
        <v>122.33333333333333</v>
      </c>
      <c r="I131" s="51">
        <v>131.75</v>
      </c>
      <c r="J131" s="51">
        <v>146.75</v>
      </c>
      <c r="K131" s="51">
        <v>149.83333333333334</v>
      </c>
      <c r="L131" s="51">
        <v>158.58333333333334</v>
      </c>
      <c r="M131" s="38">
        <v>160</v>
      </c>
      <c r="N131" s="69">
        <v>167</v>
      </c>
      <c r="O131" s="17">
        <v>166</v>
      </c>
      <c r="P131" s="17">
        <v>161</v>
      </c>
      <c r="Q131" s="17">
        <v>158</v>
      </c>
      <c r="R131" s="17">
        <v>157</v>
      </c>
      <c r="S131" s="17">
        <v>155</v>
      </c>
      <c r="T131" s="17">
        <v>156</v>
      </c>
    </row>
    <row r="132" spans="2:20" x14ac:dyDescent="0.3">
      <c r="B132" s="3" t="s">
        <v>600</v>
      </c>
      <c r="C132" s="17">
        <v>32.166666666666664</v>
      </c>
      <c r="D132" s="17">
        <v>33</v>
      </c>
      <c r="E132" s="17">
        <v>33.333333333333336</v>
      </c>
      <c r="F132" s="17">
        <v>32.666666666666664</v>
      </c>
      <c r="G132" s="17">
        <v>34.25</v>
      </c>
      <c r="H132" s="51">
        <v>33.583333333333336</v>
      </c>
      <c r="I132" s="51">
        <v>35.5</v>
      </c>
      <c r="J132" s="51">
        <v>35.25</v>
      </c>
      <c r="K132" s="51">
        <v>39.583333333333336</v>
      </c>
      <c r="L132" s="51">
        <v>34.25</v>
      </c>
      <c r="M132" s="38">
        <v>33</v>
      </c>
      <c r="N132" s="69">
        <v>33</v>
      </c>
      <c r="O132" s="17">
        <v>33</v>
      </c>
      <c r="P132" s="17">
        <v>33</v>
      </c>
      <c r="Q132" s="17">
        <v>33</v>
      </c>
      <c r="R132" s="17">
        <v>33</v>
      </c>
      <c r="S132" s="17">
        <v>33</v>
      </c>
      <c r="T132" s="17">
        <v>33</v>
      </c>
    </row>
    <row r="133" spans="2:20" x14ac:dyDescent="0.3">
      <c r="B133" s="3" t="s">
        <v>471</v>
      </c>
      <c r="C133" s="17">
        <v>25.416666666666668</v>
      </c>
      <c r="D133" s="17">
        <v>23.833333333333332</v>
      </c>
      <c r="E133" s="17">
        <v>23.833333333333332</v>
      </c>
      <c r="F133" s="17">
        <v>24</v>
      </c>
      <c r="G133" s="17">
        <v>27.416666666666668</v>
      </c>
      <c r="H133" s="51">
        <v>25.333333333333332</v>
      </c>
      <c r="I133" s="51">
        <v>24</v>
      </c>
      <c r="J133" s="51">
        <v>23.166666666666668</v>
      </c>
      <c r="K133" s="51">
        <v>21.833333333333332</v>
      </c>
      <c r="L133" s="51">
        <v>22</v>
      </c>
      <c r="M133" s="38">
        <v>23.428571428571427</v>
      </c>
      <c r="N133" s="69">
        <v>22</v>
      </c>
      <c r="O133" s="17">
        <v>22</v>
      </c>
      <c r="P133" s="17">
        <v>24</v>
      </c>
      <c r="Q133" s="17">
        <v>24</v>
      </c>
      <c r="R133" s="17">
        <v>24</v>
      </c>
      <c r="S133" s="17">
        <v>24</v>
      </c>
      <c r="T133" s="17">
        <v>24</v>
      </c>
    </row>
    <row r="134" spans="2:20" x14ac:dyDescent="0.3">
      <c r="B134" s="3" t="s">
        <v>293</v>
      </c>
      <c r="C134" s="17">
        <v>63.5</v>
      </c>
      <c r="D134" s="17">
        <v>57.5</v>
      </c>
      <c r="E134" s="17">
        <v>56.833333333333336</v>
      </c>
      <c r="F134" s="17">
        <v>51.333333333333336</v>
      </c>
      <c r="G134" s="17">
        <v>60.25</v>
      </c>
      <c r="H134" s="51">
        <v>62.416666666666664</v>
      </c>
      <c r="I134" s="51">
        <v>64.916666666666671</v>
      </c>
      <c r="J134" s="51">
        <v>84.416666666666671</v>
      </c>
      <c r="K134" s="51">
        <v>78.166666666666671</v>
      </c>
      <c r="L134" s="51">
        <v>72.5</v>
      </c>
      <c r="M134" s="38">
        <v>63.857142857142854</v>
      </c>
      <c r="N134" s="69">
        <v>65</v>
      </c>
      <c r="O134" s="17">
        <v>65</v>
      </c>
      <c r="P134" s="17">
        <v>65</v>
      </c>
      <c r="Q134" s="17">
        <v>64</v>
      </c>
      <c r="R134" s="17">
        <v>63</v>
      </c>
      <c r="S134" s="17">
        <v>63</v>
      </c>
      <c r="T134" s="17">
        <v>62</v>
      </c>
    </row>
    <row r="135" spans="2:20" x14ac:dyDescent="0.3">
      <c r="B135" s="3" t="s">
        <v>294</v>
      </c>
      <c r="C135" s="17">
        <v>91.833333333333329</v>
      </c>
      <c r="D135" s="17">
        <v>89.75</v>
      </c>
      <c r="E135" s="17">
        <v>89.333333333333329</v>
      </c>
      <c r="F135" s="17">
        <v>86.666666666666671</v>
      </c>
      <c r="G135" s="17">
        <v>100.91666666666667</v>
      </c>
      <c r="H135" s="51">
        <v>111.5</v>
      </c>
      <c r="I135" s="51">
        <v>113.33333333333333</v>
      </c>
      <c r="J135" s="51">
        <v>110</v>
      </c>
      <c r="K135" s="51">
        <v>102.58333333333333</v>
      </c>
      <c r="L135" s="51">
        <v>88.833333333333329</v>
      </c>
      <c r="M135" s="38">
        <v>84</v>
      </c>
      <c r="N135" s="69">
        <v>85</v>
      </c>
      <c r="O135" s="17">
        <v>85</v>
      </c>
      <c r="P135" s="17">
        <v>85</v>
      </c>
      <c r="Q135" s="17">
        <v>85</v>
      </c>
      <c r="R135" s="17">
        <v>85</v>
      </c>
      <c r="S135" s="17">
        <v>81</v>
      </c>
      <c r="T135" s="17">
        <v>82</v>
      </c>
    </row>
    <row r="136" spans="2:20" x14ac:dyDescent="0.3">
      <c r="B136" s="3" t="s">
        <v>295</v>
      </c>
      <c r="C136" s="17">
        <v>88.666666666666671</v>
      </c>
      <c r="D136" s="17">
        <v>100.75</v>
      </c>
      <c r="E136" s="17">
        <v>91.333333333333329</v>
      </c>
      <c r="F136" s="17">
        <v>84</v>
      </c>
      <c r="G136" s="17">
        <v>79.333333333333329</v>
      </c>
      <c r="H136" s="51">
        <v>88.416666666666671</v>
      </c>
      <c r="I136" s="51">
        <v>95</v>
      </c>
      <c r="J136" s="51">
        <v>99.666666666666671</v>
      </c>
      <c r="K136" s="51">
        <v>118.83333333333333</v>
      </c>
      <c r="L136" s="51">
        <v>123.66666666666667</v>
      </c>
      <c r="M136" s="38">
        <v>121.71428571428571</v>
      </c>
      <c r="N136" s="69">
        <v>125</v>
      </c>
      <c r="O136" s="17">
        <v>123</v>
      </c>
      <c r="P136" s="17">
        <v>122</v>
      </c>
      <c r="Q136" s="17">
        <v>120</v>
      </c>
      <c r="R136" s="17">
        <v>121</v>
      </c>
      <c r="S136" s="17">
        <v>120</v>
      </c>
      <c r="T136" s="17">
        <v>121</v>
      </c>
    </row>
    <row r="137" spans="2:20" x14ac:dyDescent="0.3">
      <c r="B137" s="3" t="s">
        <v>296</v>
      </c>
      <c r="C137" s="17">
        <v>903.25</v>
      </c>
      <c r="D137" s="17">
        <v>920.58333333333337</v>
      </c>
      <c r="E137" s="17">
        <v>930.83333333333337</v>
      </c>
      <c r="F137" s="17">
        <v>952.75</v>
      </c>
      <c r="G137" s="17">
        <v>1003.75</v>
      </c>
      <c r="H137" s="51">
        <v>1069.4166666666667</v>
      </c>
      <c r="I137" s="51">
        <v>1202.4166666666667</v>
      </c>
      <c r="J137" s="51">
        <v>1203.25</v>
      </c>
      <c r="K137" s="51">
        <v>1269</v>
      </c>
      <c r="L137" s="51">
        <v>1315.6666666666667</v>
      </c>
      <c r="M137" s="38">
        <v>1301.5714285714287</v>
      </c>
      <c r="N137" s="69">
        <v>1323</v>
      </c>
      <c r="O137" s="17">
        <v>1314</v>
      </c>
      <c r="P137" s="17">
        <v>1308</v>
      </c>
      <c r="Q137" s="17">
        <v>1274</v>
      </c>
      <c r="R137" s="17">
        <v>1300</v>
      </c>
      <c r="S137" s="17">
        <v>1298</v>
      </c>
      <c r="T137" s="17">
        <v>1294</v>
      </c>
    </row>
    <row r="138" spans="2:20" x14ac:dyDescent="0.3">
      <c r="B138" s="3" t="s">
        <v>297</v>
      </c>
      <c r="C138" s="17">
        <v>127.33333333333333</v>
      </c>
      <c r="D138" s="17">
        <v>125</v>
      </c>
      <c r="E138" s="17">
        <v>124.5</v>
      </c>
      <c r="F138" s="17">
        <v>126.5</v>
      </c>
      <c r="G138" s="17">
        <v>131.41666666666666</v>
      </c>
      <c r="H138" s="51">
        <v>131.66666666666666</v>
      </c>
      <c r="I138" s="51">
        <v>131.08333333333334</v>
      </c>
      <c r="J138" s="51">
        <v>130.33333333333334</v>
      </c>
      <c r="K138" s="51">
        <v>130.66666666666666</v>
      </c>
      <c r="L138" s="51">
        <v>133.16666666666666</v>
      </c>
      <c r="M138" s="38">
        <v>129.14285714285714</v>
      </c>
      <c r="N138" s="69">
        <v>132</v>
      </c>
      <c r="O138" s="17">
        <v>131</v>
      </c>
      <c r="P138" s="17">
        <v>129</v>
      </c>
      <c r="Q138" s="17">
        <v>128</v>
      </c>
      <c r="R138" s="17">
        <v>128</v>
      </c>
      <c r="S138" s="17">
        <v>128</v>
      </c>
      <c r="T138" s="17">
        <v>128</v>
      </c>
    </row>
    <row r="139" spans="2:20" x14ac:dyDescent="0.3">
      <c r="B139" s="3" t="s">
        <v>672</v>
      </c>
      <c r="C139" s="17">
        <v>18.833333333333332</v>
      </c>
      <c r="D139" s="17">
        <v>18.75</v>
      </c>
      <c r="E139" s="17">
        <v>20</v>
      </c>
      <c r="F139" s="17">
        <v>23</v>
      </c>
      <c r="G139" s="17">
        <v>26.833333333333332</v>
      </c>
      <c r="H139" s="51">
        <v>33.333333333333336</v>
      </c>
      <c r="I139" s="51">
        <v>36.666666666666664</v>
      </c>
      <c r="J139" s="51">
        <v>33.583333333333336</v>
      </c>
      <c r="K139" s="51">
        <v>32.583333333333336</v>
      </c>
      <c r="L139" s="51">
        <v>30.083333333333332</v>
      </c>
      <c r="M139" s="38">
        <v>23.285714285714285</v>
      </c>
      <c r="N139" s="69">
        <v>25</v>
      </c>
      <c r="O139" s="17">
        <v>23</v>
      </c>
      <c r="P139" s="17">
        <v>23</v>
      </c>
      <c r="Q139" s="17">
        <v>23</v>
      </c>
      <c r="R139" s="17">
        <v>23</v>
      </c>
      <c r="S139" s="17">
        <v>23</v>
      </c>
      <c r="T139" s="17">
        <v>23</v>
      </c>
    </row>
    <row r="140" spans="2:20" x14ac:dyDescent="0.3">
      <c r="B140" s="3" t="s">
        <v>473</v>
      </c>
      <c r="C140" s="17">
        <v>54.916666666666664</v>
      </c>
      <c r="D140" s="17">
        <v>52.666666666666664</v>
      </c>
      <c r="E140" s="17">
        <v>52.416666666666664</v>
      </c>
      <c r="F140" s="17">
        <v>53.5</v>
      </c>
      <c r="G140" s="17">
        <v>47.666666666666664</v>
      </c>
      <c r="H140" s="51">
        <v>77.583333333333329</v>
      </c>
      <c r="I140" s="51">
        <v>82</v>
      </c>
      <c r="J140" s="17">
        <v>87.916666666666671</v>
      </c>
      <c r="K140" s="51">
        <v>91.083333333333329</v>
      </c>
      <c r="L140" s="51">
        <v>83.333333333333329</v>
      </c>
      <c r="M140" s="38">
        <v>81.857142857142861</v>
      </c>
      <c r="N140" s="69">
        <v>84</v>
      </c>
      <c r="O140" s="17">
        <v>85</v>
      </c>
      <c r="P140" s="17">
        <v>80</v>
      </c>
      <c r="Q140" s="17">
        <v>83</v>
      </c>
      <c r="R140" s="17">
        <v>81</v>
      </c>
      <c r="S140" s="17">
        <v>80</v>
      </c>
      <c r="T140" s="17">
        <v>80</v>
      </c>
    </row>
    <row r="141" spans="2:20" x14ac:dyDescent="0.3">
      <c r="B141" s="5" t="s">
        <v>674</v>
      </c>
      <c r="C141" s="19">
        <v>33.333333333333336</v>
      </c>
      <c r="D141" s="19">
        <v>39.333333333333336</v>
      </c>
      <c r="E141" s="19">
        <v>38.833333333333336</v>
      </c>
      <c r="F141" s="19">
        <v>36.666666666666664</v>
      </c>
      <c r="G141" s="19">
        <v>41.833333333333336</v>
      </c>
      <c r="H141" s="52">
        <v>47.583333333333336</v>
      </c>
      <c r="I141" s="52">
        <v>47.833333333333336</v>
      </c>
      <c r="J141" s="19">
        <v>47.25</v>
      </c>
      <c r="K141" s="51">
        <v>43.416666666666664</v>
      </c>
      <c r="L141" s="51">
        <v>41.083333333333336</v>
      </c>
      <c r="M141" s="38">
        <v>37.285714285714285</v>
      </c>
      <c r="N141" s="69">
        <v>37</v>
      </c>
      <c r="O141" s="17">
        <v>37</v>
      </c>
      <c r="P141" s="17">
        <v>37</v>
      </c>
      <c r="Q141" s="17">
        <v>37</v>
      </c>
      <c r="R141" s="17">
        <v>38</v>
      </c>
      <c r="S141" s="17">
        <v>38</v>
      </c>
      <c r="T141" s="17">
        <v>37</v>
      </c>
    </row>
    <row r="142" spans="2:20" x14ac:dyDescent="0.3">
      <c r="B142" s="27" t="s">
        <v>192</v>
      </c>
      <c r="C142" s="37">
        <f>+SUM(C143:C165)</f>
        <v>3043.4166666666665</v>
      </c>
      <c r="D142" s="37">
        <f t="shared" ref="D142:T142" si="26">+SUM(D143:D165)</f>
        <v>2949.9166666666665</v>
      </c>
      <c r="E142" s="37">
        <f t="shared" si="26"/>
        <v>2819.25</v>
      </c>
      <c r="F142" s="37">
        <f t="shared" si="26"/>
        <v>2758.0833333333339</v>
      </c>
      <c r="G142" s="37">
        <f t="shared" si="26"/>
        <v>2725.7499999999995</v>
      </c>
      <c r="H142" s="50">
        <f t="shared" si="26"/>
        <v>2667.5833333333339</v>
      </c>
      <c r="I142" s="50">
        <f t="shared" si="26"/>
        <v>2682.3333333333326</v>
      </c>
      <c r="J142" s="50">
        <f t="shared" si="26"/>
        <v>2679.75</v>
      </c>
      <c r="K142" s="50">
        <f t="shared" si="26"/>
        <v>2949.4166666666661</v>
      </c>
      <c r="L142" s="50">
        <f t="shared" si="26"/>
        <v>2883.666666666667</v>
      </c>
      <c r="M142" s="50">
        <f t="shared" si="26"/>
        <v>2781.5714285714284</v>
      </c>
      <c r="N142" s="74">
        <f t="shared" si="26"/>
        <v>2808</v>
      </c>
      <c r="O142" s="108">
        <f t="shared" si="26"/>
        <v>2805</v>
      </c>
      <c r="P142" s="108">
        <f t="shared" si="26"/>
        <v>2800</v>
      </c>
      <c r="Q142" s="108">
        <f t="shared" si="26"/>
        <v>2783</v>
      </c>
      <c r="R142" s="108">
        <f t="shared" si="26"/>
        <v>2772</v>
      </c>
      <c r="S142" s="108">
        <f t="shared" si="26"/>
        <v>2756</v>
      </c>
      <c r="T142" s="108">
        <f t="shared" si="26"/>
        <v>2747</v>
      </c>
    </row>
    <row r="143" spans="2:20" x14ac:dyDescent="0.3">
      <c r="B143" s="3" t="s">
        <v>298</v>
      </c>
      <c r="C143" s="17">
        <v>45</v>
      </c>
      <c r="D143" s="17">
        <v>45.083333333333336</v>
      </c>
      <c r="E143" s="17">
        <v>49.416666666666664</v>
      </c>
      <c r="F143" s="17">
        <v>50.166666666666664</v>
      </c>
      <c r="G143" s="17">
        <v>53</v>
      </c>
      <c r="H143" s="51">
        <v>58.166666666666664</v>
      </c>
      <c r="I143" s="51">
        <v>63</v>
      </c>
      <c r="J143" s="51">
        <v>64.583333333333329</v>
      </c>
      <c r="K143" s="51">
        <v>68.083333333333329</v>
      </c>
      <c r="L143" s="51">
        <v>60.666666666666664</v>
      </c>
      <c r="M143" s="38">
        <v>58</v>
      </c>
      <c r="N143" s="69">
        <v>58</v>
      </c>
      <c r="O143" s="17">
        <v>57</v>
      </c>
      <c r="P143" s="17">
        <v>59</v>
      </c>
      <c r="Q143" s="17">
        <v>58</v>
      </c>
      <c r="R143" s="17">
        <v>58</v>
      </c>
      <c r="S143" s="17">
        <v>58</v>
      </c>
      <c r="T143" s="17">
        <v>58</v>
      </c>
    </row>
    <row r="144" spans="2:20" x14ac:dyDescent="0.3">
      <c r="B144" s="3" t="s">
        <v>299</v>
      </c>
      <c r="C144" s="17">
        <v>112.58333333333333</v>
      </c>
      <c r="D144" s="17">
        <v>110.66666666666667</v>
      </c>
      <c r="E144" s="17">
        <v>108.83333333333333</v>
      </c>
      <c r="F144" s="17">
        <v>104.66666666666667</v>
      </c>
      <c r="G144" s="17">
        <v>105.25</v>
      </c>
      <c r="H144" s="51">
        <v>101.58333333333333</v>
      </c>
      <c r="I144" s="51">
        <v>103</v>
      </c>
      <c r="J144" s="51">
        <v>117.58333333333333</v>
      </c>
      <c r="K144" s="51">
        <v>119.25</v>
      </c>
      <c r="L144" s="51">
        <v>119.33333333333333</v>
      </c>
      <c r="M144" s="38">
        <v>121</v>
      </c>
      <c r="N144" s="69">
        <v>122</v>
      </c>
      <c r="O144" s="17">
        <v>122</v>
      </c>
      <c r="P144" s="17">
        <v>122</v>
      </c>
      <c r="Q144" s="17">
        <v>121</v>
      </c>
      <c r="R144" s="17">
        <v>120</v>
      </c>
      <c r="S144" s="17">
        <v>120</v>
      </c>
      <c r="T144" s="17">
        <v>120</v>
      </c>
    </row>
    <row r="145" spans="2:20" x14ac:dyDescent="0.3">
      <c r="B145" s="3" t="s">
        <v>300</v>
      </c>
      <c r="C145" s="17">
        <v>133</v>
      </c>
      <c r="D145" s="17">
        <v>128.66666666666666</v>
      </c>
      <c r="E145" s="17">
        <v>122.5</v>
      </c>
      <c r="F145" s="17">
        <v>112.25</v>
      </c>
      <c r="G145" s="17">
        <v>103.08333333333333</v>
      </c>
      <c r="H145" s="51">
        <v>103</v>
      </c>
      <c r="I145" s="51">
        <v>96.75</v>
      </c>
      <c r="J145" s="51">
        <v>91.666666666666671</v>
      </c>
      <c r="K145" s="51">
        <v>87</v>
      </c>
      <c r="L145" s="51">
        <v>89.833333333333329</v>
      </c>
      <c r="M145" s="38">
        <v>86.285714285714292</v>
      </c>
      <c r="N145" s="69">
        <v>87</v>
      </c>
      <c r="O145" s="17">
        <v>87</v>
      </c>
      <c r="P145" s="17">
        <v>86</v>
      </c>
      <c r="Q145" s="17">
        <v>86</v>
      </c>
      <c r="R145" s="17">
        <v>87</v>
      </c>
      <c r="S145" s="17">
        <v>86</v>
      </c>
      <c r="T145" s="17">
        <v>85</v>
      </c>
    </row>
    <row r="146" spans="2:20" x14ac:dyDescent="0.3">
      <c r="B146" s="3" t="s">
        <v>301</v>
      </c>
      <c r="C146" s="17">
        <v>52.916666666666664</v>
      </c>
      <c r="D146" s="17">
        <v>55.333333333333336</v>
      </c>
      <c r="E146" s="17">
        <v>52.833333333333336</v>
      </c>
      <c r="F146" s="17">
        <v>51.833333333333336</v>
      </c>
      <c r="G146" s="17">
        <v>52.75</v>
      </c>
      <c r="H146" s="51">
        <v>54.666666666666664</v>
      </c>
      <c r="I146" s="51">
        <v>59.833333333333336</v>
      </c>
      <c r="J146" s="51">
        <v>61.583333333333336</v>
      </c>
      <c r="K146" s="51">
        <v>64.333333333333329</v>
      </c>
      <c r="L146" s="51">
        <v>71.166666666666671</v>
      </c>
      <c r="M146" s="38">
        <v>77.857142857142861</v>
      </c>
      <c r="N146" s="69">
        <v>78</v>
      </c>
      <c r="O146" s="17">
        <v>78</v>
      </c>
      <c r="P146" s="17">
        <v>80</v>
      </c>
      <c r="Q146" s="17">
        <v>79</v>
      </c>
      <c r="R146" s="17">
        <v>78</v>
      </c>
      <c r="S146" s="17">
        <v>76</v>
      </c>
      <c r="T146" s="17">
        <v>76</v>
      </c>
    </row>
    <row r="147" spans="2:20" x14ac:dyDescent="0.3">
      <c r="B147" s="3" t="s">
        <v>302</v>
      </c>
      <c r="C147" s="17">
        <v>59.916666666666664</v>
      </c>
      <c r="D147" s="17">
        <v>56.333333333333336</v>
      </c>
      <c r="E147" s="17">
        <v>57.333333333333336</v>
      </c>
      <c r="F147" s="17">
        <v>59.75</v>
      </c>
      <c r="G147" s="17">
        <v>59.416666666666664</v>
      </c>
      <c r="H147" s="51">
        <v>60.083333333333336</v>
      </c>
      <c r="I147" s="51">
        <v>63.166666666666664</v>
      </c>
      <c r="J147" s="51">
        <v>63.333333333333336</v>
      </c>
      <c r="K147" s="51">
        <v>60.833333333333336</v>
      </c>
      <c r="L147" s="51">
        <v>60.5</v>
      </c>
      <c r="M147" s="38">
        <v>56</v>
      </c>
      <c r="N147" s="76">
        <v>57</v>
      </c>
      <c r="O147" s="18">
        <v>57</v>
      </c>
      <c r="P147" s="18">
        <v>55</v>
      </c>
      <c r="Q147" s="18">
        <v>55</v>
      </c>
      <c r="R147" s="18">
        <v>56</v>
      </c>
      <c r="S147" s="18">
        <v>56</v>
      </c>
      <c r="T147" s="18">
        <v>56</v>
      </c>
    </row>
    <row r="148" spans="2:20" x14ac:dyDescent="0.3">
      <c r="B148" s="3" t="s">
        <v>601</v>
      </c>
      <c r="C148" s="17">
        <v>28.5</v>
      </c>
      <c r="D148" s="17">
        <v>29.083333333333332</v>
      </c>
      <c r="E148" s="17">
        <v>27.583333333333332</v>
      </c>
      <c r="F148" s="17">
        <v>28.916666666666668</v>
      </c>
      <c r="G148" s="17">
        <v>32.166666666666664</v>
      </c>
      <c r="H148" s="51">
        <v>29.416666666666668</v>
      </c>
      <c r="I148" s="51">
        <v>29</v>
      </c>
      <c r="J148" s="51">
        <v>27.916666666666668</v>
      </c>
      <c r="K148" s="51">
        <v>25.833333333333332</v>
      </c>
      <c r="L148" s="51">
        <v>25.083333333333332</v>
      </c>
      <c r="M148" s="38">
        <v>23.285714285714285</v>
      </c>
      <c r="N148" s="69">
        <v>24</v>
      </c>
      <c r="O148" s="17">
        <v>24</v>
      </c>
      <c r="P148" s="17">
        <v>23</v>
      </c>
      <c r="Q148" s="17">
        <v>23</v>
      </c>
      <c r="R148" s="17">
        <v>23</v>
      </c>
      <c r="S148" s="17">
        <v>23</v>
      </c>
      <c r="T148" s="17">
        <v>23</v>
      </c>
    </row>
    <row r="149" spans="2:20" x14ac:dyDescent="0.3">
      <c r="B149" s="3" t="s">
        <v>304</v>
      </c>
      <c r="C149" s="17">
        <v>27.083333333333332</v>
      </c>
      <c r="D149" s="17">
        <v>27.833333333333332</v>
      </c>
      <c r="E149" s="17">
        <v>28.583333333333332</v>
      </c>
      <c r="F149" s="17">
        <v>30.166666666666668</v>
      </c>
      <c r="G149" s="17">
        <v>31.083333333333332</v>
      </c>
      <c r="H149" s="51">
        <v>30.916666666666668</v>
      </c>
      <c r="I149" s="51">
        <v>27.75</v>
      </c>
      <c r="J149" s="51">
        <v>27.833333333333332</v>
      </c>
      <c r="K149" s="51">
        <v>29.583333333333332</v>
      </c>
      <c r="L149" s="51">
        <v>27.416666666666668</v>
      </c>
      <c r="M149" s="38">
        <v>27.285714285714285</v>
      </c>
      <c r="N149" s="69">
        <v>27</v>
      </c>
      <c r="O149" s="17">
        <v>27</v>
      </c>
      <c r="P149" s="17">
        <v>27</v>
      </c>
      <c r="Q149" s="17">
        <v>27</v>
      </c>
      <c r="R149" s="17">
        <v>27</v>
      </c>
      <c r="S149" s="17">
        <v>28</v>
      </c>
      <c r="T149" s="17">
        <v>28</v>
      </c>
    </row>
    <row r="150" spans="2:20" x14ac:dyDescent="0.3">
      <c r="B150" s="3" t="s">
        <v>305</v>
      </c>
      <c r="C150" s="17">
        <v>35.666666666666664</v>
      </c>
      <c r="D150" s="17">
        <v>36</v>
      </c>
      <c r="E150" s="17">
        <v>30.916666666666668</v>
      </c>
      <c r="F150" s="17">
        <v>31.25</v>
      </c>
      <c r="G150" s="17">
        <v>29.833333333333332</v>
      </c>
      <c r="H150" s="51">
        <v>31.083333333333332</v>
      </c>
      <c r="I150" s="51">
        <v>33.583333333333336</v>
      </c>
      <c r="J150" s="51">
        <v>36.833333333333336</v>
      </c>
      <c r="K150" s="51">
        <v>37.25</v>
      </c>
      <c r="L150" s="51">
        <v>35.5</v>
      </c>
      <c r="M150" s="38">
        <v>34</v>
      </c>
      <c r="N150" s="69">
        <v>34</v>
      </c>
      <c r="O150" s="17">
        <v>34</v>
      </c>
      <c r="P150" s="17">
        <v>34</v>
      </c>
      <c r="Q150" s="17">
        <v>34</v>
      </c>
      <c r="R150" s="17">
        <v>34</v>
      </c>
      <c r="S150" s="17">
        <v>34</v>
      </c>
      <c r="T150" s="17">
        <v>34</v>
      </c>
    </row>
    <row r="151" spans="2:20" x14ac:dyDescent="0.3">
      <c r="B151" s="3" t="s">
        <v>306</v>
      </c>
      <c r="C151" s="17">
        <v>113.58333333333333</v>
      </c>
      <c r="D151" s="17">
        <v>109.75</v>
      </c>
      <c r="E151" s="17">
        <v>116.08333333333333</v>
      </c>
      <c r="F151" s="17">
        <v>121.58333333333333</v>
      </c>
      <c r="G151" s="17">
        <v>130.16666666666666</v>
      </c>
      <c r="H151" s="51">
        <v>136.58333333333334</v>
      </c>
      <c r="I151" s="51">
        <v>137.66666666666666</v>
      </c>
      <c r="J151" s="51">
        <v>138.25</v>
      </c>
      <c r="K151" s="51">
        <v>141.91666666666666</v>
      </c>
      <c r="L151" s="51">
        <v>145.33333333333334</v>
      </c>
      <c r="M151" s="38">
        <v>144.42857142857142</v>
      </c>
      <c r="N151" s="69">
        <v>145</v>
      </c>
      <c r="O151" s="17">
        <v>146</v>
      </c>
      <c r="P151" s="17">
        <v>145</v>
      </c>
      <c r="Q151" s="17">
        <v>145</v>
      </c>
      <c r="R151" s="17">
        <v>145</v>
      </c>
      <c r="S151" s="17">
        <v>144</v>
      </c>
      <c r="T151" s="17">
        <v>141</v>
      </c>
    </row>
    <row r="152" spans="2:20" x14ac:dyDescent="0.3">
      <c r="B152" s="3" t="s">
        <v>307</v>
      </c>
      <c r="C152" s="17">
        <v>64.083333333333329</v>
      </c>
      <c r="D152" s="17">
        <v>65.666666666666671</v>
      </c>
      <c r="E152" s="17">
        <v>63.5</v>
      </c>
      <c r="F152" s="17">
        <v>60.333333333333336</v>
      </c>
      <c r="G152" s="17">
        <v>62.083333333333336</v>
      </c>
      <c r="H152" s="51">
        <v>64.666666666666671</v>
      </c>
      <c r="I152" s="51">
        <v>70.333333333333329</v>
      </c>
      <c r="J152" s="51">
        <v>74.583333333333329</v>
      </c>
      <c r="K152" s="51">
        <v>76.416666666666671</v>
      </c>
      <c r="L152" s="51">
        <v>70.333333333333329</v>
      </c>
      <c r="M152" s="38">
        <v>61.714285714285715</v>
      </c>
      <c r="N152" s="69">
        <v>66</v>
      </c>
      <c r="O152" s="17">
        <v>65</v>
      </c>
      <c r="P152" s="17">
        <v>63</v>
      </c>
      <c r="Q152" s="17">
        <v>61</v>
      </c>
      <c r="R152" s="17">
        <v>61</v>
      </c>
      <c r="S152" s="17">
        <v>58</v>
      </c>
      <c r="T152" s="17">
        <v>58</v>
      </c>
    </row>
    <row r="153" spans="2:20" x14ac:dyDescent="0.3">
      <c r="B153" s="3" t="s">
        <v>308</v>
      </c>
      <c r="C153" s="17">
        <v>27.75</v>
      </c>
      <c r="D153" s="17">
        <v>26.5</v>
      </c>
      <c r="E153" s="17">
        <v>26.75</v>
      </c>
      <c r="F153" s="17">
        <v>27.916666666666668</v>
      </c>
      <c r="G153" s="17">
        <v>28.666666666666668</v>
      </c>
      <c r="H153" s="51">
        <v>28.333333333333332</v>
      </c>
      <c r="I153" s="51">
        <v>27.583333333333332</v>
      </c>
      <c r="J153" s="51">
        <v>27.5</v>
      </c>
      <c r="K153" s="51">
        <v>26.416666666666668</v>
      </c>
      <c r="L153" s="51">
        <v>31.666666666666668</v>
      </c>
      <c r="M153" s="38">
        <v>30</v>
      </c>
      <c r="N153" s="69">
        <v>33</v>
      </c>
      <c r="O153" s="17">
        <v>31</v>
      </c>
      <c r="P153" s="17">
        <v>30</v>
      </c>
      <c r="Q153" s="17">
        <v>30</v>
      </c>
      <c r="R153" s="17">
        <v>29</v>
      </c>
      <c r="S153" s="17">
        <v>28</v>
      </c>
      <c r="T153" s="17">
        <v>29</v>
      </c>
    </row>
    <row r="154" spans="2:20" x14ac:dyDescent="0.3">
      <c r="B154" s="3" t="s">
        <v>309</v>
      </c>
      <c r="C154" s="17">
        <v>33.333333333333336</v>
      </c>
      <c r="D154" s="17">
        <v>33.583333333333336</v>
      </c>
      <c r="E154" s="17">
        <v>32.916666666666664</v>
      </c>
      <c r="F154" s="17">
        <v>31.833333333333332</v>
      </c>
      <c r="G154" s="17">
        <v>31.583333333333332</v>
      </c>
      <c r="H154" s="51">
        <v>30.5</v>
      </c>
      <c r="I154" s="51">
        <v>31.416666666666668</v>
      </c>
      <c r="J154" s="51">
        <v>31.916666666666668</v>
      </c>
      <c r="K154" s="51">
        <v>27.25</v>
      </c>
      <c r="L154" s="51">
        <v>26.166666666666668</v>
      </c>
      <c r="M154" s="38">
        <v>24.428571428571427</v>
      </c>
      <c r="N154" s="69">
        <v>26</v>
      </c>
      <c r="O154" s="17">
        <v>26</v>
      </c>
      <c r="P154" s="17">
        <v>27</v>
      </c>
      <c r="Q154" s="17">
        <v>23</v>
      </c>
      <c r="R154" s="17">
        <v>23</v>
      </c>
      <c r="S154" s="17">
        <v>23</v>
      </c>
      <c r="T154" s="17">
        <v>23</v>
      </c>
    </row>
    <row r="155" spans="2:20" x14ac:dyDescent="0.3">
      <c r="B155" s="3" t="s">
        <v>603</v>
      </c>
      <c r="C155" s="17">
        <v>43.833333333333336</v>
      </c>
      <c r="D155" s="17">
        <v>42</v>
      </c>
      <c r="E155" s="17">
        <v>38.5</v>
      </c>
      <c r="F155" s="17">
        <v>46.833333333333336</v>
      </c>
      <c r="G155" s="17">
        <v>50.166666666666664</v>
      </c>
      <c r="H155" s="51">
        <v>48.416666666666664</v>
      </c>
      <c r="I155" s="51">
        <v>54.083333333333336</v>
      </c>
      <c r="J155" s="51">
        <v>57.583333333333336</v>
      </c>
      <c r="K155" s="51">
        <v>72.75</v>
      </c>
      <c r="L155" s="51">
        <v>79.166666666666671</v>
      </c>
      <c r="M155" s="38">
        <v>72.142857142857139</v>
      </c>
      <c r="N155" s="69">
        <v>72</v>
      </c>
      <c r="O155" s="17">
        <v>72</v>
      </c>
      <c r="P155" s="17">
        <v>74</v>
      </c>
      <c r="Q155" s="17">
        <v>73</v>
      </c>
      <c r="R155" s="17">
        <v>73</v>
      </c>
      <c r="S155" s="17">
        <v>71</v>
      </c>
      <c r="T155" s="17">
        <v>70</v>
      </c>
    </row>
    <row r="156" spans="2:20" x14ac:dyDescent="0.3">
      <c r="B156" s="3" t="s">
        <v>604</v>
      </c>
      <c r="C156" s="17">
        <v>47.416666666666664</v>
      </c>
      <c r="D156" s="17">
        <v>36.75</v>
      </c>
      <c r="E156" s="17">
        <v>35.916666666666664</v>
      </c>
      <c r="F156" s="17">
        <v>37.25</v>
      </c>
      <c r="G156" s="17">
        <v>35.083333333333336</v>
      </c>
      <c r="H156" s="51">
        <v>37</v>
      </c>
      <c r="I156" s="51">
        <v>36.416666666666664</v>
      </c>
      <c r="J156" s="51">
        <v>36.166666666666664</v>
      </c>
      <c r="K156" s="51">
        <v>37.083333333333336</v>
      </c>
      <c r="L156" s="51">
        <v>32.416666666666664</v>
      </c>
      <c r="M156" s="38">
        <v>31.285714285714285</v>
      </c>
      <c r="N156" s="69">
        <v>32</v>
      </c>
      <c r="O156" s="17">
        <v>32</v>
      </c>
      <c r="P156" s="17">
        <v>31</v>
      </c>
      <c r="Q156" s="17">
        <v>31</v>
      </c>
      <c r="R156" s="17">
        <v>31</v>
      </c>
      <c r="S156" s="17">
        <v>31</v>
      </c>
      <c r="T156" s="17">
        <v>31</v>
      </c>
    </row>
    <row r="157" spans="2:20" x14ac:dyDescent="0.3">
      <c r="B157" s="3" t="s">
        <v>605</v>
      </c>
      <c r="C157" s="17">
        <v>19.083333333333332</v>
      </c>
      <c r="D157" s="17">
        <v>17.916666666666668</v>
      </c>
      <c r="E157" s="17">
        <v>14.5</v>
      </c>
      <c r="F157" s="17">
        <v>13.166666666666666</v>
      </c>
      <c r="G157" s="17">
        <v>12.416666666666666</v>
      </c>
      <c r="H157" s="51">
        <v>12.75</v>
      </c>
      <c r="I157" s="51">
        <v>16.416666666666668</v>
      </c>
      <c r="J157" s="51">
        <v>20.25</v>
      </c>
      <c r="K157" s="51">
        <v>21.166666666666668</v>
      </c>
      <c r="L157" s="51">
        <v>22.083333333333332</v>
      </c>
      <c r="M157" s="38">
        <v>22</v>
      </c>
      <c r="N157" s="69">
        <v>22</v>
      </c>
      <c r="O157" s="17">
        <v>22</v>
      </c>
      <c r="P157" s="17">
        <v>22</v>
      </c>
      <c r="Q157" s="17">
        <v>22</v>
      </c>
      <c r="R157" s="17">
        <v>22</v>
      </c>
      <c r="S157" s="17">
        <v>22</v>
      </c>
      <c r="T157" s="17">
        <v>22</v>
      </c>
    </row>
    <row r="158" spans="2:20" x14ac:dyDescent="0.3">
      <c r="B158" s="3" t="s">
        <v>310</v>
      </c>
      <c r="C158" s="17">
        <v>1427.8333333333333</v>
      </c>
      <c r="D158" s="17">
        <v>1363.9166666666667</v>
      </c>
      <c r="E158" s="17">
        <v>1248.5</v>
      </c>
      <c r="F158" s="17">
        <v>1199.5</v>
      </c>
      <c r="G158" s="17">
        <v>1159.8333333333333</v>
      </c>
      <c r="H158" s="51">
        <v>1108.6666666666667</v>
      </c>
      <c r="I158" s="51">
        <v>1065</v>
      </c>
      <c r="J158" s="51">
        <v>1021.4166666666666</v>
      </c>
      <c r="K158" s="51">
        <v>1225.3333333333333</v>
      </c>
      <c r="L158" s="51">
        <v>1194.3333333333333</v>
      </c>
      <c r="M158" s="38">
        <v>1132.2857142857142</v>
      </c>
      <c r="N158" s="69">
        <v>1145</v>
      </c>
      <c r="O158" s="17">
        <v>1142</v>
      </c>
      <c r="P158" s="17">
        <v>1139</v>
      </c>
      <c r="Q158" s="17">
        <v>1130</v>
      </c>
      <c r="R158" s="17">
        <v>1125</v>
      </c>
      <c r="S158" s="17">
        <v>1123</v>
      </c>
      <c r="T158" s="17">
        <v>1122</v>
      </c>
    </row>
    <row r="159" spans="2:20" x14ac:dyDescent="0.3">
      <c r="B159" s="3" t="s">
        <v>311</v>
      </c>
      <c r="C159" s="17">
        <v>129.25</v>
      </c>
      <c r="D159" s="17">
        <v>122</v>
      </c>
      <c r="E159" s="17">
        <v>140.33333333333334</v>
      </c>
      <c r="F159" s="17">
        <v>140.5</v>
      </c>
      <c r="G159" s="17">
        <v>139.25</v>
      </c>
      <c r="H159" s="51">
        <v>148.08333333333334</v>
      </c>
      <c r="I159" s="51">
        <v>153.16666666666666</v>
      </c>
      <c r="J159" s="51">
        <v>158.5</v>
      </c>
      <c r="K159" s="51">
        <v>154.66666666666666</v>
      </c>
      <c r="L159" s="51">
        <v>143.08333333333334</v>
      </c>
      <c r="M159" s="38">
        <v>147.28571428571428</v>
      </c>
      <c r="N159" s="69">
        <v>145</v>
      </c>
      <c r="O159" s="17">
        <v>148</v>
      </c>
      <c r="P159" s="17">
        <v>148</v>
      </c>
      <c r="Q159" s="17">
        <v>148</v>
      </c>
      <c r="R159" s="17">
        <v>147</v>
      </c>
      <c r="S159" s="17">
        <v>147</v>
      </c>
      <c r="T159" s="17">
        <v>148</v>
      </c>
    </row>
    <row r="160" spans="2:20" x14ac:dyDescent="0.3">
      <c r="B160" s="3" t="s">
        <v>312</v>
      </c>
      <c r="C160" s="17">
        <v>196.16666666666666</v>
      </c>
      <c r="D160" s="17">
        <v>204.41666666666666</v>
      </c>
      <c r="E160" s="17">
        <v>192.25</v>
      </c>
      <c r="F160" s="17">
        <v>179.33333333333334</v>
      </c>
      <c r="G160" s="17">
        <v>173.75</v>
      </c>
      <c r="H160" s="51">
        <v>175.83333333333334</v>
      </c>
      <c r="I160" s="51">
        <v>175.66666666666666</v>
      </c>
      <c r="J160" s="51">
        <v>172.33333333333334</v>
      </c>
      <c r="K160" s="51">
        <v>216.25</v>
      </c>
      <c r="L160" s="51">
        <v>206.41666666666666</v>
      </c>
      <c r="M160" s="38">
        <v>197.71428571428572</v>
      </c>
      <c r="N160" s="69">
        <v>199</v>
      </c>
      <c r="O160" s="17">
        <v>198</v>
      </c>
      <c r="P160" s="17">
        <v>198</v>
      </c>
      <c r="Q160" s="17">
        <v>198</v>
      </c>
      <c r="R160" s="17">
        <v>197</v>
      </c>
      <c r="S160" s="17">
        <v>197</v>
      </c>
      <c r="T160" s="17">
        <v>197</v>
      </c>
    </row>
    <row r="161" spans="2:20" x14ac:dyDescent="0.3">
      <c r="B161" s="3" t="s">
        <v>313</v>
      </c>
      <c r="C161" s="17">
        <v>114.58333333333333</v>
      </c>
      <c r="D161" s="17">
        <v>116.66666666666667</v>
      </c>
      <c r="E161" s="17">
        <v>115.33333333333333</v>
      </c>
      <c r="F161" s="17">
        <v>121.25</v>
      </c>
      <c r="G161" s="17">
        <v>130.33333333333334</v>
      </c>
      <c r="H161" s="51">
        <v>111.83333333333333</v>
      </c>
      <c r="I161" s="51">
        <v>121.5</v>
      </c>
      <c r="J161" s="51">
        <v>123.25</v>
      </c>
      <c r="K161" s="51">
        <v>126.5</v>
      </c>
      <c r="L161" s="51">
        <v>125.08333333333333</v>
      </c>
      <c r="M161" s="38">
        <v>119.57142857142857</v>
      </c>
      <c r="N161" s="69">
        <v>119</v>
      </c>
      <c r="O161" s="17">
        <v>120</v>
      </c>
      <c r="P161" s="17">
        <v>120</v>
      </c>
      <c r="Q161" s="17">
        <v>120</v>
      </c>
      <c r="R161" s="17">
        <v>120</v>
      </c>
      <c r="S161" s="17">
        <v>120</v>
      </c>
      <c r="T161" s="17">
        <v>118</v>
      </c>
    </row>
    <row r="162" spans="2:20" x14ac:dyDescent="0.3">
      <c r="B162" s="3" t="s">
        <v>314</v>
      </c>
      <c r="C162" s="17">
        <v>64.666666666666671</v>
      </c>
      <c r="D162" s="17">
        <v>60.75</v>
      </c>
      <c r="E162" s="17">
        <v>61.416666666666664</v>
      </c>
      <c r="F162" s="17">
        <v>54.75</v>
      </c>
      <c r="G162" s="17">
        <v>55.833333333333336</v>
      </c>
      <c r="H162" s="51">
        <v>60.25</v>
      </c>
      <c r="I162" s="51">
        <v>70.666666666666671</v>
      </c>
      <c r="J162" s="51">
        <v>71.5</v>
      </c>
      <c r="K162" s="51">
        <v>70.5</v>
      </c>
      <c r="L162" s="51">
        <v>66.666666666666671</v>
      </c>
      <c r="M162" s="38">
        <v>60.428571428571431</v>
      </c>
      <c r="N162" s="69">
        <v>61</v>
      </c>
      <c r="O162" s="17">
        <v>61</v>
      </c>
      <c r="P162" s="17">
        <v>61</v>
      </c>
      <c r="Q162" s="17">
        <v>62</v>
      </c>
      <c r="R162" s="17">
        <v>60</v>
      </c>
      <c r="S162" s="17">
        <v>61</v>
      </c>
      <c r="T162" s="17">
        <v>57</v>
      </c>
    </row>
    <row r="163" spans="2:20" x14ac:dyDescent="0.3">
      <c r="B163" s="3" t="s">
        <v>315</v>
      </c>
      <c r="C163" s="17">
        <v>21.666666666666668</v>
      </c>
      <c r="D163" s="17">
        <v>21.333333333333332</v>
      </c>
      <c r="E163" s="17">
        <v>21.166666666666668</v>
      </c>
      <c r="F163" s="17">
        <v>19.916666666666668</v>
      </c>
      <c r="G163" s="17">
        <v>17.166666666666668</v>
      </c>
      <c r="H163" s="51">
        <v>17</v>
      </c>
      <c r="I163" s="51">
        <v>17.916666666666668</v>
      </c>
      <c r="J163" s="51">
        <v>17.5</v>
      </c>
      <c r="K163" s="51">
        <v>18.416666666666668</v>
      </c>
      <c r="L163" s="51">
        <v>19.583333333333332</v>
      </c>
      <c r="M163" s="38">
        <v>19.285714285714285</v>
      </c>
      <c r="N163" s="76">
        <v>19</v>
      </c>
      <c r="O163" s="18">
        <v>19</v>
      </c>
      <c r="P163" s="18">
        <v>19</v>
      </c>
      <c r="Q163" s="18">
        <v>19</v>
      </c>
      <c r="R163" s="18">
        <v>19</v>
      </c>
      <c r="S163" s="18">
        <v>19</v>
      </c>
      <c r="T163" s="18">
        <v>21</v>
      </c>
    </row>
    <row r="164" spans="2:20" x14ac:dyDescent="0.3">
      <c r="B164" s="3" t="s">
        <v>606</v>
      </c>
      <c r="C164" s="17">
        <v>38</v>
      </c>
      <c r="D164" s="17">
        <v>35.333333333333336</v>
      </c>
      <c r="E164" s="17">
        <v>34.833333333333336</v>
      </c>
      <c r="F164" s="17">
        <v>33.083333333333336</v>
      </c>
      <c r="G164" s="17">
        <v>32.166666666666664</v>
      </c>
      <c r="H164" s="51">
        <v>28.416666666666668</v>
      </c>
      <c r="I164" s="51">
        <v>28.916666666666668</v>
      </c>
      <c r="J164" s="51">
        <v>30.666666666666668</v>
      </c>
      <c r="K164" s="51">
        <v>30.666666666666668</v>
      </c>
      <c r="L164" s="51">
        <v>30.833333333333332</v>
      </c>
      <c r="M164" s="38">
        <v>30.285714285714285</v>
      </c>
      <c r="N164" s="69">
        <v>31</v>
      </c>
      <c r="O164" s="17">
        <v>31</v>
      </c>
      <c r="P164" s="17">
        <v>30</v>
      </c>
      <c r="Q164" s="17">
        <v>30</v>
      </c>
      <c r="R164" s="17">
        <v>30</v>
      </c>
      <c r="S164" s="17">
        <v>30</v>
      </c>
      <c r="T164" s="17">
        <v>30</v>
      </c>
    </row>
    <row r="165" spans="2:20" x14ac:dyDescent="0.3">
      <c r="B165" s="3" t="s">
        <v>316</v>
      </c>
      <c r="C165" s="17">
        <v>207.5</v>
      </c>
      <c r="D165" s="17">
        <v>204.33333333333334</v>
      </c>
      <c r="E165" s="17">
        <v>199.25</v>
      </c>
      <c r="F165" s="17">
        <v>201.83333333333334</v>
      </c>
      <c r="G165" s="17">
        <v>200.66666666666666</v>
      </c>
      <c r="H165" s="51">
        <v>190.33333333333334</v>
      </c>
      <c r="I165" s="51">
        <v>199.5</v>
      </c>
      <c r="J165" s="51">
        <v>207</v>
      </c>
      <c r="K165" s="51">
        <v>211.91666666666666</v>
      </c>
      <c r="L165" s="51">
        <v>201</v>
      </c>
      <c r="M165" s="38">
        <v>205</v>
      </c>
      <c r="N165" s="69">
        <v>206</v>
      </c>
      <c r="O165" s="17">
        <v>206</v>
      </c>
      <c r="P165" s="17">
        <v>207</v>
      </c>
      <c r="Q165" s="17">
        <v>208</v>
      </c>
      <c r="R165" s="17">
        <v>207</v>
      </c>
      <c r="S165" s="17">
        <v>201</v>
      </c>
      <c r="T165" s="17">
        <v>200</v>
      </c>
    </row>
    <row r="166" spans="2:20" x14ac:dyDescent="0.3">
      <c r="B166" s="27" t="s">
        <v>193</v>
      </c>
      <c r="C166" s="37">
        <f>+SUM(C167:C174)</f>
        <v>412.33333333333331</v>
      </c>
      <c r="D166" s="37">
        <f t="shared" ref="D166:T166" si="27">+SUM(D167:D174)</f>
        <v>422.33333333333331</v>
      </c>
      <c r="E166" s="37">
        <f t="shared" si="27"/>
        <v>415.91666666666669</v>
      </c>
      <c r="F166" s="37">
        <f t="shared" si="27"/>
        <v>439</v>
      </c>
      <c r="G166" s="37">
        <f t="shared" si="27"/>
        <v>455.5</v>
      </c>
      <c r="H166" s="50">
        <f t="shared" ref="H166:M166" si="28">+SUM(H167:H174)</f>
        <v>489.25000000000006</v>
      </c>
      <c r="I166" s="50">
        <f t="shared" si="28"/>
        <v>491.66666666666669</v>
      </c>
      <c r="J166" s="50">
        <f t="shared" si="28"/>
        <v>488.16666666666663</v>
      </c>
      <c r="K166" s="50">
        <f t="shared" si="28"/>
        <v>516.16666666666663</v>
      </c>
      <c r="L166" s="50">
        <f t="shared" si="28"/>
        <v>494.08333333333331</v>
      </c>
      <c r="M166" s="50">
        <f t="shared" si="28"/>
        <v>485</v>
      </c>
      <c r="N166" s="74">
        <f t="shared" si="27"/>
        <v>484</v>
      </c>
      <c r="O166" s="108">
        <f t="shared" si="27"/>
        <v>485</v>
      </c>
      <c r="P166" s="108">
        <f t="shared" si="27"/>
        <v>488</v>
      </c>
      <c r="Q166" s="108">
        <f t="shared" si="27"/>
        <v>487</v>
      </c>
      <c r="R166" s="108">
        <f t="shared" si="27"/>
        <v>486</v>
      </c>
      <c r="S166" s="108">
        <f t="shared" si="27"/>
        <v>484</v>
      </c>
      <c r="T166" s="108">
        <f t="shared" si="27"/>
        <v>481</v>
      </c>
    </row>
    <row r="167" spans="2:20" x14ac:dyDescent="0.3">
      <c r="B167" s="3" t="s">
        <v>317</v>
      </c>
      <c r="C167" s="17">
        <v>59.666666666666664</v>
      </c>
      <c r="D167" s="17">
        <v>56.583333333333336</v>
      </c>
      <c r="E167" s="17">
        <v>56.5</v>
      </c>
      <c r="F167" s="17">
        <v>57.583333333333336</v>
      </c>
      <c r="G167" s="17">
        <v>58.166666666666664</v>
      </c>
      <c r="H167" s="51">
        <v>60.333333333333336</v>
      </c>
      <c r="I167" s="51">
        <v>64.5</v>
      </c>
      <c r="J167" s="51">
        <v>64.333333333333329</v>
      </c>
      <c r="K167" s="51">
        <v>66.583333333333329</v>
      </c>
      <c r="L167" s="51">
        <v>65.833333333333329</v>
      </c>
      <c r="M167" s="38">
        <v>63.857142857142854</v>
      </c>
      <c r="N167" s="69">
        <v>64</v>
      </c>
      <c r="O167" s="17">
        <v>65</v>
      </c>
      <c r="P167" s="17">
        <v>66</v>
      </c>
      <c r="Q167" s="17">
        <v>63</v>
      </c>
      <c r="R167" s="17">
        <v>64</v>
      </c>
      <c r="S167" s="17">
        <v>64</v>
      </c>
      <c r="T167" s="17">
        <v>61</v>
      </c>
    </row>
    <row r="168" spans="2:20" x14ac:dyDescent="0.3">
      <c r="B168" s="3" t="s">
        <v>608</v>
      </c>
      <c r="C168" s="17">
        <v>25.5</v>
      </c>
      <c r="D168" s="17">
        <v>31.416666666666668</v>
      </c>
      <c r="E168" s="17">
        <v>32</v>
      </c>
      <c r="F168" s="17">
        <v>31.666666666666668</v>
      </c>
      <c r="G168" s="17">
        <v>31.75</v>
      </c>
      <c r="H168" s="51">
        <v>31.916666666666668</v>
      </c>
      <c r="I168" s="51">
        <v>29.666666666666668</v>
      </c>
      <c r="J168" s="51">
        <v>30.333333333333332</v>
      </c>
      <c r="K168" s="51">
        <v>30.5</v>
      </c>
      <c r="L168" s="51">
        <v>30.833333333333332</v>
      </c>
      <c r="M168" s="38">
        <v>33.857142857142854</v>
      </c>
      <c r="N168" s="69">
        <v>30</v>
      </c>
      <c r="O168" s="17">
        <v>32</v>
      </c>
      <c r="P168" s="17">
        <v>34</v>
      </c>
      <c r="Q168" s="17">
        <v>35</v>
      </c>
      <c r="R168" s="17">
        <v>35</v>
      </c>
      <c r="S168" s="17">
        <v>35</v>
      </c>
      <c r="T168" s="17">
        <v>36</v>
      </c>
    </row>
    <row r="169" spans="2:20" x14ac:dyDescent="0.3">
      <c r="B169" s="3" t="s">
        <v>318</v>
      </c>
      <c r="C169" s="17">
        <v>87.416666666666671</v>
      </c>
      <c r="D169" s="17">
        <v>88.333333333333329</v>
      </c>
      <c r="E169" s="17">
        <v>84.916666666666671</v>
      </c>
      <c r="F169" s="17">
        <v>93.666666666666671</v>
      </c>
      <c r="G169" s="17">
        <v>98.5</v>
      </c>
      <c r="H169" s="51">
        <v>99.666666666666671</v>
      </c>
      <c r="I169" s="51">
        <v>100.25</v>
      </c>
      <c r="J169" s="51">
        <v>96.416666666666671</v>
      </c>
      <c r="K169" s="51">
        <v>94.25</v>
      </c>
      <c r="L169" s="51">
        <v>104.75</v>
      </c>
      <c r="M169" s="38">
        <v>104.57142857142857</v>
      </c>
      <c r="N169" s="69">
        <v>104</v>
      </c>
      <c r="O169" s="17">
        <v>104</v>
      </c>
      <c r="P169" s="17">
        <v>105</v>
      </c>
      <c r="Q169" s="17">
        <v>105</v>
      </c>
      <c r="R169" s="17">
        <v>105</v>
      </c>
      <c r="S169" s="17">
        <v>105</v>
      </c>
      <c r="T169" s="17">
        <v>104</v>
      </c>
    </row>
    <row r="170" spans="2:20" x14ac:dyDescent="0.3">
      <c r="B170" s="3" t="s">
        <v>609</v>
      </c>
      <c r="C170" s="17">
        <v>33.083333333333336</v>
      </c>
      <c r="D170" s="17">
        <v>34</v>
      </c>
      <c r="E170" s="17">
        <v>35.833333333333336</v>
      </c>
      <c r="F170" s="17">
        <v>36.583333333333336</v>
      </c>
      <c r="G170" s="17">
        <v>35.916666666666664</v>
      </c>
      <c r="H170" s="51">
        <v>36.166666666666664</v>
      </c>
      <c r="I170" s="51">
        <v>35.25</v>
      </c>
      <c r="J170" s="51">
        <v>34.166666666666664</v>
      </c>
      <c r="K170" s="51">
        <v>33.166666666666664</v>
      </c>
      <c r="L170" s="51">
        <v>30.75</v>
      </c>
      <c r="M170" s="38">
        <v>29.142857142857142</v>
      </c>
      <c r="N170" s="69">
        <v>30</v>
      </c>
      <c r="O170" s="17">
        <v>29</v>
      </c>
      <c r="P170" s="17">
        <v>29</v>
      </c>
      <c r="Q170" s="17">
        <v>29</v>
      </c>
      <c r="R170" s="17">
        <v>29</v>
      </c>
      <c r="S170" s="17">
        <v>29</v>
      </c>
      <c r="T170" s="17">
        <v>29</v>
      </c>
    </row>
    <row r="171" spans="2:20" x14ac:dyDescent="0.3">
      <c r="B171" s="3" t="s">
        <v>610</v>
      </c>
      <c r="C171" s="17">
        <v>27</v>
      </c>
      <c r="D171" s="17">
        <v>26.166666666666668</v>
      </c>
      <c r="E171" s="17">
        <v>24.666666666666668</v>
      </c>
      <c r="F171" s="17">
        <v>26.416666666666668</v>
      </c>
      <c r="G171" s="17">
        <v>25.916666666666668</v>
      </c>
      <c r="H171" s="51">
        <v>25.083333333333332</v>
      </c>
      <c r="I171" s="51">
        <v>23.083333333333332</v>
      </c>
      <c r="J171" s="51">
        <v>22.583333333333332</v>
      </c>
      <c r="K171" s="51">
        <v>24.25</v>
      </c>
      <c r="L171" s="51">
        <v>26.416666666666668</v>
      </c>
      <c r="M171" s="38">
        <v>24</v>
      </c>
      <c r="N171" s="69">
        <v>26</v>
      </c>
      <c r="O171" s="17">
        <v>25</v>
      </c>
      <c r="P171" s="17">
        <v>25</v>
      </c>
      <c r="Q171" s="17">
        <v>23</v>
      </c>
      <c r="R171" s="17">
        <v>23</v>
      </c>
      <c r="S171" s="17">
        <v>23</v>
      </c>
      <c r="T171" s="17">
        <v>23</v>
      </c>
    </row>
    <row r="172" spans="2:20" x14ac:dyDescent="0.3">
      <c r="B172" s="3" t="s">
        <v>319</v>
      </c>
      <c r="C172" s="17">
        <v>69.583333333333329</v>
      </c>
      <c r="D172" s="17">
        <v>71.083333333333329</v>
      </c>
      <c r="E172" s="17">
        <v>71.166666666666671</v>
      </c>
      <c r="F172" s="17">
        <v>74</v>
      </c>
      <c r="G172" s="17">
        <v>86.666666666666671</v>
      </c>
      <c r="H172" s="51">
        <v>112.66666666666667</v>
      </c>
      <c r="I172" s="51">
        <v>107.41666666666667</v>
      </c>
      <c r="J172" s="51">
        <v>103.16666666666667</v>
      </c>
      <c r="K172" s="51">
        <v>118.58333333333333</v>
      </c>
      <c r="L172" s="51">
        <v>90.5</v>
      </c>
      <c r="M172" s="38">
        <v>86</v>
      </c>
      <c r="N172" s="69">
        <v>86</v>
      </c>
      <c r="O172" s="17">
        <v>86</v>
      </c>
      <c r="P172" s="17">
        <v>86</v>
      </c>
      <c r="Q172" s="17">
        <v>86</v>
      </c>
      <c r="R172" s="17">
        <v>86</v>
      </c>
      <c r="S172" s="17">
        <v>86</v>
      </c>
      <c r="T172" s="17">
        <v>86</v>
      </c>
    </row>
    <row r="173" spans="2:20" x14ac:dyDescent="0.3">
      <c r="B173" s="3" t="s">
        <v>320</v>
      </c>
      <c r="C173" s="17">
        <v>91.25</v>
      </c>
      <c r="D173" s="17">
        <v>95.416666666666671</v>
      </c>
      <c r="E173" s="17">
        <v>92.083333333333329</v>
      </c>
      <c r="F173" s="17">
        <v>101.08333333333333</v>
      </c>
      <c r="G173" s="17">
        <v>99.166666666666671</v>
      </c>
      <c r="H173" s="51">
        <v>98.75</v>
      </c>
      <c r="I173" s="51">
        <v>105.5</v>
      </c>
      <c r="J173" s="51">
        <v>113.33333333333333</v>
      </c>
      <c r="K173" s="51">
        <v>125.5</v>
      </c>
      <c r="L173" s="51">
        <v>122</v>
      </c>
      <c r="M173" s="38">
        <v>120.57142857142857</v>
      </c>
      <c r="N173" s="69">
        <v>121</v>
      </c>
      <c r="O173" s="17">
        <v>121</v>
      </c>
      <c r="P173" s="17">
        <v>120</v>
      </c>
      <c r="Q173" s="17">
        <v>123</v>
      </c>
      <c r="R173" s="17">
        <v>121</v>
      </c>
      <c r="S173" s="17">
        <v>119</v>
      </c>
      <c r="T173" s="17">
        <v>119</v>
      </c>
    </row>
    <row r="174" spans="2:20" x14ac:dyDescent="0.3">
      <c r="B174" s="5" t="s">
        <v>321</v>
      </c>
      <c r="C174" s="19">
        <v>18.833333333333332</v>
      </c>
      <c r="D174" s="19">
        <v>19.333333333333332</v>
      </c>
      <c r="E174" s="19">
        <v>18.75</v>
      </c>
      <c r="F174" s="19">
        <v>18</v>
      </c>
      <c r="G174" s="19">
        <v>19.416666666666668</v>
      </c>
      <c r="H174" s="52">
        <v>24.666666666666668</v>
      </c>
      <c r="I174" s="52">
        <v>26</v>
      </c>
      <c r="J174" s="52">
        <v>23.833333333333332</v>
      </c>
      <c r="K174" s="52">
        <v>23.333333333333332</v>
      </c>
      <c r="L174" s="52">
        <v>23</v>
      </c>
      <c r="M174" s="39">
        <v>23</v>
      </c>
      <c r="N174" s="75">
        <v>23</v>
      </c>
      <c r="O174" s="17">
        <v>23</v>
      </c>
      <c r="P174" s="17">
        <v>23</v>
      </c>
      <c r="Q174" s="17">
        <v>23</v>
      </c>
      <c r="R174" s="17">
        <v>23</v>
      </c>
      <c r="S174" s="17">
        <v>23</v>
      </c>
      <c r="T174" s="17">
        <v>23</v>
      </c>
    </row>
    <row r="175" spans="2:20" x14ac:dyDescent="0.3">
      <c r="B175" s="27" t="s">
        <v>194</v>
      </c>
      <c r="C175" s="37">
        <f>+SUM(C176:C177)</f>
        <v>82.583333333333343</v>
      </c>
      <c r="D175" s="37">
        <f t="shared" ref="D175:T175" si="29">+SUM(D176:D177)</f>
        <v>82.75</v>
      </c>
      <c r="E175" s="37">
        <f t="shared" si="29"/>
        <v>81.833333333333343</v>
      </c>
      <c r="F175" s="37">
        <f t="shared" si="29"/>
        <v>83.833333333333343</v>
      </c>
      <c r="G175" s="37">
        <f t="shared" si="29"/>
        <v>83.083333333333329</v>
      </c>
      <c r="H175" s="50">
        <f t="shared" ref="H175:M175" si="30">+SUM(H176:H177)</f>
        <v>91.583333333333343</v>
      </c>
      <c r="I175" s="50">
        <f t="shared" si="30"/>
        <v>93.666666666666671</v>
      </c>
      <c r="J175" s="50">
        <f t="shared" si="30"/>
        <v>98.416666666666671</v>
      </c>
      <c r="K175" s="50">
        <f t="shared" si="30"/>
        <v>100.83333333333333</v>
      </c>
      <c r="L175" s="50">
        <f t="shared" si="30"/>
        <v>102.66666666666667</v>
      </c>
      <c r="M175" s="50">
        <f t="shared" si="30"/>
        <v>105.57142857142858</v>
      </c>
      <c r="N175" s="74">
        <f t="shared" si="29"/>
        <v>104</v>
      </c>
      <c r="O175" s="108">
        <f t="shared" si="29"/>
        <v>104</v>
      </c>
      <c r="P175" s="108">
        <f t="shared" si="29"/>
        <v>106</v>
      </c>
      <c r="Q175" s="108">
        <f t="shared" si="29"/>
        <v>106</v>
      </c>
      <c r="R175" s="108">
        <f t="shared" si="29"/>
        <v>105</v>
      </c>
      <c r="S175" s="108">
        <f t="shared" si="29"/>
        <v>104</v>
      </c>
      <c r="T175" s="108">
        <f t="shared" si="29"/>
        <v>110</v>
      </c>
    </row>
    <row r="176" spans="2:20" x14ac:dyDescent="0.3">
      <c r="B176" s="3" t="s">
        <v>322</v>
      </c>
      <c r="C176" s="17">
        <v>22</v>
      </c>
      <c r="D176" s="17">
        <v>22.916666666666668</v>
      </c>
      <c r="E176" s="17">
        <v>24.5</v>
      </c>
      <c r="F176" s="17">
        <v>23.25</v>
      </c>
      <c r="G176" s="17">
        <v>21.833333333333332</v>
      </c>
      <c r="H176" s="51">
        <v>24.666666666666668</v>
      </c>
      <c r="I176" s="51">
        <v>25.166666666666668</v>
      </c>
      <c r="J176" s="51">
        <v>26.416666666666668</v>
      </c>
      <c r="K176" s="51">
        <v>27.5</v>
      </c>
      <c r="L176" s="51">
        <v>27.416666666666668</v>
      </c>
      <c r="M176" s="38">
        <v>26.714285714285715</v>
      </c>
      <c r="N176" s="69">
        <v>27</v>
      </c>
      <c r="O176" s="17">
        <v>27</v>
      </c>
      <c r="P176" s="17">
        <v>28</v>
      </c>
      <c r="Q176" s="17">
        <v>27</v>
      </c>
      <c r="R176" s="17">
        <v>26</v>
      </c>
      <c r="S176" s="17">
        <v>26</v>
      </c>
      <c r="T176" s="17">
        <v>26</v>
      </c>
    </row>
    <row r="177" spans="2:22" x14ac:dyDescent="0.3">
      <c r="B177" s="5" t="s">
        <v>323</v>
      </c>
      <c r="C177" s="19">
        <v>60.583333333333336</v>
      </c>
      <c r="D177" s="19">
        <v>59.833333333333336</v>
      </c>
      <c r="E177" s="19">
        <v>57.333333333333336</v>
      </c>
      <c r="F177" s="19">
        <v>60.583333333333336</v>
      </c>
      <c r="G177" s="19">
        <v>61.25</v>
      </c>
      <c r="H177" s="52">
        <v>66.916666666666671</v>
      </c>
      <c r="I177" s="52">
        <v>68.5</v>
      </c>
      <c r="J177" s="52">
        <v>72</v>
      </c>
      <c r="K177" s="52">
        <v>73.333333333333329</v>
      </c>
      <c r="L177" s="52">
        <v>75.25</v>
      </c>
      <c r="M177" s="39">
        <v>78.857142857142861</v>
      </c>
      <c r="N177" s="75">
        <v>77</v>
      </c>
      <c r="O177" s="17">
        <v>77</v>
      </c>
      <c r="P177" s="17">
        <v>78</v>
      </c>
      <c r="Q177" s="17">
        <v>79</v>
      </c>
      <c r="R177" s="17">
        <v>79</v>
      </c>
      <c r="S177" s="17">
        <v>78</v>
      </c>
      <c r="T177" s="17">
        <v>84</v>
      </c>
    </row>
    <row r="178" spans="2:22" x14ac:dyDescent="0.3">
      <c r="B178" s="27" t="s">
        <v>195</v>
      </c>
      <c r="C178" s="37">
        <f>+SUM(C179:C195)</f>
        <v>1473.8333333333335</v>
      </c>
      <c r="D178" s="37">
        <f t="shared" ref="D178:T178" si="31">+SUM(D179:D195)</f>
        <v>1430.3333333333335</v>
      </c>
      <c r="E178" s="37">
        <f t="shared" si="31"/>
        <v>1359.3333333333335</v>
      </c>
      <c r="F178" s="37">
        <f t="shared" si="31"/>
        <v>1334</v>
      </c>
      <c r="G178" s="37">
        <f t="shared" si="31"/>
        <v>1389.5833333333333</v>
      </c>
      <c r="H178" s="50">
        <f t="shared" ref="H178:M178" si="32">+SUM(H179:H195)</f>
        <v>1615.6666666666665</v>
      </c>
      <c r="I178" s="50">
        <f t="shared" si="32"/>
        <v>1641.8333333333335</v>
      </c>
      <c r="J178" s="50">
        <f t="shared" si="32"/>
        <v>1504.1666666666667</v>
      </c>
      <c r="K178" s="50">
        <f t="shared" si="32"/>
        <v>1427.5833333333333</v>
      </c>
      <c r="L178" s="50">
        <f t="shared" si="32"/>
        <v>1318.8333333333333</v>
      </c>
      <c r="M178" s="50">
        <f t="shared" si="32"/>
        <v>1293.8571428571429</v>
      </c>
      <c r="N178" s="74">
        <f t="shared" si="31"/>
        <v>1293</v>
      </c>
      <c r="O178" s="108">
        <f t="shared" si="31"/>
        <v>1290</v>
      </c>
      <c r="P178" s="108">
        <f t="shared" si="31"/>
        <v>1288</v>
      </c>
      <c r="Q178" s="108">
        <f t="shared" si="31"/>
        <v>1292</v>
      </c>
      <c r="R178" s="108">
        <f t="shared" si="31"/>
        <v>1309</v>
      </c>
      <c r="S178" s="108">
        <f t="shared" si="31"/>
        <v>1301</v>
      </c>
      <c r="T178" s="108">
        <f t="shared" si="31"/>
        <v>1284</v>
      </c>
    </row>
    <row r="179" spans="2:22" x14ac:dyDescent="0.3">
      <c r="B179" s="3" t="s">
        <v>324</v>
      </c>
      <c r="C179" s="17">
        <v>65.75</v>
      </c>
      <c r="D179" s="17">
        <v>66.666666666666671</v>
      </c>
      <c r="E179" s="17">
        <v>72.166666666666671</v>
      </c>
      <c r="F179" s="17">
        <v>73.166666666666671</v>
      </c>
      <c r="G179" s="17">
        <v>74.75</v>
      </c>
      <c r="H179" s="51">
        <v>74.083333333333329</v>
      </c>
      <c r="I179" s="51">
        <v>71.583333333333329</v>
      </c>
      <c r="J179" s="51">
        <v>70.083333333333329</v>
      </c>
      <c r="K179" s="51">
        <v>69.333333333333329</v>
      </c>
      <c r="L179" s="51">
        <v>66</v>
      </c>
      <c r="M179" s="38">
        <v>71</v>
      </c>
      <c r="N179" s="76">
        <v>72</v>
      </c>
      <c r="O179" s="18">
        <v>70</v>
      </c>
      <c r="P179" s="18">
        <v>71</v>
      </c>
      <c r="Q179" s="18">
        <v>71</v>
      </c>
      <c r="R179" s="18">
        <v>71</v>
      </c>
      <c r="S179" s="18">
        <v>71</v>
      </c>
      <c r="T179" s="18">
        <v>71</v>
      </c>
    </row>
    <row r="180" spans="2:22" x14ac:dyDescent="0.3">
      <c r="B180" s="3" t="s">
        <v>611</v>
      </c>
      <c r="C180" s="17">
        <v>12.75</v>
      </c>
      <c r="D180" s="17">
        <v>13.166666666666666</v>
      </c>
      <c r="E180" s="17">
        <v>13.916666666666666</v>
      </c>
      <c r="F180" s="17">
        <v>16</v>
      </c>
      <c r="G180" s="17">
        <v>17</v>
      </c>
      <c r="H180" s="51">
        <v>20.583333333333332</v>
      </c>
      <c r="I180" s="51">
        <v>22</v>
      </c>
      <c r="J180" s="51">
        <v>21.25</v>
      </c>
      <c r="K180" s="51">
        <v>21.333333333333332</v>
      </c>
      <c r="L180" s="51">
        <v>21</v>
      </c>
      <c r="M180" s="38">
        <v>18.857142857142858</v>
      </c>
      <c r="N180" s="69">
        <v>19</v>
      </c>
      <c r="O180" s="17">
        <v>19</v>
      </c>
      <c r="P180" s="17">
        <v>19</v>
      </c>
      <c r="Q180" s="17">
        <v>19</v>
      </c>
      <c r="R180" s="17">
        <v>19</v>
      </c>
      <c r="S180" s="17">
        <v>19</v>
      </c>
      <c r="T180" s="17">
        <v>18</v>
      </c>
    </row>
    <row r="181" spans="2:22" x14ac:dyDescent="0.3">
      <c r="B181" s="3" t="s">
        <v>612</v>
      </c>
      <c r="C181" s="17">
        <v>19.666666666666668</v>
      </c>
      <c r="D181" s="17">
        <v>19.333333333333332</v>
      </c>
      <c r="E181" s="17">
        <v>22</v>
      </c>
      <c r="F181" s="17">
        <v>20.5</v>
      </c>
      <c r="G181" s="17">
        <v>18.333333333333332</v>
      </c>
      <c r="H181" s="51">
        <v>19.083333333333332</v>
      </c>
      <c r="I181" s="51">
        <v>19.666666666666668</v>
      </c>
      <c r="J181" s="51">
        <v>19.25</v>
      </c>
      <c r="K181" s="51">
        <v>18.083333333333332</v>
      </c>
      <c r="L181" s="51">
        <v>15</v>
      </c>
      <c r="M181" s="38">
        <v>19</v>
      </c>
      <c r="N181" s="69">
        <v>14</v>
      </c>
      <c r="O181" s="17">
        <v>14</v>
      </c>
      <c r="P181" s="17">
        <v>15</v>
      </c>
      <c r="Q181" s="17">
        <v>15</v>
      </c>
      <c r="R181" s="17">
        <v>25</v>
      </c>
      <c r="S181" s="17">
        <v>25</v>
      </c>
      <c r="T181" s="17">
        <v>25</v>
      </c>
      <c r="V181" s="57"/>
    </row>
    <row r="182" spans="2:22" x14ac:dyDescent="0.3">
      <c r="B182" s="3" t="s">
        <v>613</v>
      </c>
      <c r="C182" s="17">
        <v>39.75</v>
      </c>
      <c r="D182" s="17">
        <v>36.25</v>
      </c>
      <c r="E182" s="17">
        <v>36.166666666666664</v>
      </c>
      <c r="F182" s="17">
        <v>35.583333333333336</v>
      </c>
      <c r="G182" s="17">
        <v>38</v>
      </c>
      <c r="H182" s="51">
        <v>39.75</v>
      </c>
      <c r="I182" s="51">
        <v>37.166666666666664</v>
      </c>
      <c r="J182" s="51">
        <v>40.333333333333336</v>
      </c>
      <c r="K182" s="51">
        <v>47.583333333333336</v>
      </c>
      <c r="L182" s="51">
        <v>48.416666666666664</v>
      </c>
      <c r="M182" s="38">
        <v>48.714285714285715</v>
      </c>
      <c r="N182" s="69">
        <v>49</v>
      </c>
      <c r="O182" s="17">
        <v>49</v>
      </c>
      <c r="P182" s="17">
        <v>48</v>
      </c>
      <c r="Q182" s="17">
        <v>48</v>
      </c>
      <c r="R182" s="17">
        <v>49</v>
      </c>
      <c r="S182" s="17">
        <v>49</v>
      </c>
      <c r="T182" s="17">
        <v>49</v>
      </c>
    </row>
    <row r="183" spans="2:22" x14ac:dyDescent="0.3">
      <c r="B183" s="3" t="s">
        <v>325</v>
      </c>
      <c r="C183" s="17">
        <v>69.166666666666671</v>
      </c>
      <c r="D183" s="17">
        <v>70.583333333333329</v>
      </c>
      <c r="E183" s="17">
        <v>30.083333333333332</v>
      </c>
      <c r="F183" s="17">
        <v>27.666666666666668</v>
      </c>
      <c r="G183" s="17">
        <v>27.333333333333332</v>
      </c>
      <c r="H183" s="51">
        <v>27.916666666666668</v>
      </c>
      <c r="I183" s="51">
        <v>26.75</v>
      </c>
      <c r="J183" s="51">
        <v>27.75</v>
      </c>
      <c r="K183" s="51">
        <v>29.333333333333332</v>
      </c>
      <c r="L183" s="51">
        <v>29.666666666666668</v>
      </c>
      <c r="M183" s="38">
        <v>29</v>
      </c>
      <c r="N183" s="69">
        <v>29</v>
      </c>
      <c r="O183" s="17">
        <v>29</v>
      </c>
      <c r="P183" s="17">
        <v>29</v>
      </c>
      <c r="Q183" s="17">
        <v>29</v>
      </c>
      <c r="R183" s="17">
        <v>29</v>
      </c>
      <c r="S183" s="17">
        <v>29</v>
      </c>
      <c r="T183" s="17">
        <v>29</v>
      </c>
    </row>
    <row r="184" spans="2:22" x14ac:dyDescent="0.3">
      <c r="B184" s="3" t="s">
        <v>614</v>
      </c>
      <c r="C184" s="17">
        <v>36.083333333333336</v>
      </c>
      <c r="D184" s="17">
        <v>30.666666666666668</v>
      </c>
      <c r="E184" s="17">
        <v>29</v>
      </c>
      <c r="F184" s="17">
        <v>28.166666666666668</v>
      </c>
      <c r="G184" s="17">
        <v>28</v>
      </c>
      <c r="H184" s="51">
        <v>29.333333333333332</v>
      </c>
      <c r="I184" s="51">
        <v>29.333333333333332</v>
      </c>
      <c r="J184" s="51">
        <v>27.583333333333332</v>
      </c>
      <c r="K184" s="51">
        <v>27.083333333333332</v>
      </c>
      <c r="L184" s="51">
        <v>24.833333333333332</v>
      </c>
      <c r="M184" s="38">
        <v>23.285714285714285</v>
      </c>
      <c r="N184" s="69">
        <v>24</v>
      </c>
      <c r="O184" s="17">
        <v>24</v>
      </c>
      <c r="P184" s="17">
        <v>23</v>
      </c>
      <c r="Q184" s="17">
        <v>23</v>
      </c>
      <c r="R184" s="17">
        <v>23</v>
      </c>
      <c r="S184" s="17">
        <v>23</v>
      </c>
      <c r="T184" s="17">
        <v>23</v>
      </c>
    </row>
    <row r="185" spans="2:22" x14ac:dyDescent="0.3">
      <c r="B185" s="3" t="s">
        <v>326</v>
      </c>
      <c r="C185" s="17">
        <v>143.5</v>
      </c>
      <c r="D185" s="17">
        <v>138.91666666666666</v>
      </c>
      <c r="E185" s="17">
        <v>126.91666666666667</v>
      </c>
      <c r="F185" s="17">
        <v>128.33333333333334</v>
      </c>
      <c r="G185" s="17">
        <v>134.33333333333334</v>
      </c>
      <c r="H185" s="51">
        <v>146.08333333333334</v>
      </c>
      <c r="I185" s="51">
        <v>146</v>
      </c>
      <c r="J185" s="51">
        <v>150.25</v>
      </c>
      <c r="K185" s="51">
        <v>150</v>
      </c>
      <c r="L185" s="51">
        <v>130.5</v>
      </c>
      <c r="M185" s="38">
        <v>130.28571428571428</v>
      </c>
      <c r="N185" s="69">
        <v>131</v>
      </c>
      <c r="O185" s="17">
        <v>132</v>
      </c>
      <c r="P185" s="17">
        <v>131</v>
      </c>
      <c r="Q185" s="17">
        <v>130</v>
      </c>
      <c r="R185" s="17">
        <v>130</v>
      </c>
      <c r="S185" s="17">
        <v>129</v>
      </c>
      <c r="T185" s="17">
        <v>129</v>
      </c>
    </row>
    <row r="186" spans="2:22" x14ac:dyDescent="0.3">
      <c r="B186" s="3" t="s">
        <v>327</v>
      </c>
      <c r="C186" s="17">
        <v>50.416666666666664</v>
      </c>
      <c r="D186" s="17">
        <v>47.75</v>
      </c>
      <c r="E186" s="17">
        <v>39.25</v>
      </c>
      <c r="F186" s="17">
        <v>39.916666666666664</v>
      </c>
      <c r="G186" s="17">
        <v>39.416666666666664</v>
      </c>
      <c r="H186" s="51">
        <v>38.083333333333336</v>
      </c>
      <c r="I186" s="51">
        <v>36.166666666666664</v>
      </c>
      <c r="J186" s="51">
        <v>34.916666666666664</v>
      </c>
      <c r="K186" s="51">
        <v>32.833333333333336</v>
      </c>
      <c r="L186" s="51">
        <v>33.833333333333336</v>
      </c>
      <c r="M186" s="38">
        <v>32.428571428571431</v>
      </c>
      <c r="N186" s="69">
        <v>33</v>
      </c>
      <c r="O186" s="17">
        <v>33</v>
      </c>
      <c r="P186" s="17">
        <v>33</v>
      </c>
      <c r="Q186" s="17">
        <v>32</v>
      </c>
      <c r="R186" s="17">
        <v>32</v>
      </c>
      <c r="S186" s="17">
        <v>32</v>
      </c>
      <c r="T186" s="17">
        <v>32</v>
      </c>
    </row>
    <row r="187" spans="2:22" x14ac:dyDescent="0.3">
      <c r="B187" s="3" t="s">
        <v>328</v>
      </c>
      <c r="C187" s="17">
        <v>90</v>
      </c>
      <c r="D187" s="17">
        <v>89</v>
      </c>
      <c r="E187" s="17">
        <v>98.75</v>
      </c>
      <c r="F187" s="17">
        <v>97.5</v>
      </c>
      <c r="G187" s="17">
        <v>92.833333333333329</v>
      </c>
      <c r="H187" s="51">
        <v>94.333333333333329</v>
      </c>
      <c r="I187" s="51">
        <v>88.75</v>
      </c>
      <c r="J187" s="51">
        <v>85.666666666666671</v>
      </c>
      <c r="K187" s="51">
        <v>82.333333333333329</v>
      </c>
      <c r="L187" s="51">
        <v>76.25</v>
      </c>
      <c r="M187" s="38">
        <v>72.857142857142861</v>
      </c>
      <c r="N187" s="69">
        <v>73</v>
      </c>
      <c r="O187" s="17">
        <v>74</v>
      </c>
      <c r="P187" s="17">
        <v>73</v>
      </c>
      <c r="Q187" s="17">
        <v>73</v>
      </c>
      <c r="R187" s="17">
        <v>73</v>
      </c>
      <c r="S187" s="17">
        <v>73</v>
      </c>
      <c r="T187" s="17">
        <v>71</v>
      </c>
    </row>
    <row r="188" spans="2:22" x14ac:dyDescent="0.3">
      <c r="B188" s="3" t="s">
        <v>615</v>
      </c>
      <c r="C188" s="17">
        <v>27.75</v>
      </c>
      <c r="D188" s="17">
        <v>24.333333333333332</v>
      </c>
      <c r="E188" s="17">
        <v>31.083333333333332</v>
      </c>
      <c r="F188" s="17">
        <v>31.666666666666668</v>
      </c>
      <c r="G188" s="17">
        <v>32</v>
      </c>
      <c r="H188" s="51">
        <v>31.75</v>
      </c>
      <c r="I188" s="51">
        <v>34.75</v>
      </c>
      <c r="J188" s="51">
        <v>32.666666666666664</v>
      </c>
      <c r="K188" s="51">
        <v>31</v>
      </c>
      <c r="L188" s="51">
        <v>32.083333333333336</v>
      </c>
      <c r="M188" s="38">
        <v>30.571428571428573</v>
      </c>
      <c r="N188" s="69">
        <v>32</v>
      </c>
      <c r="O188" s="17">
        <v>32</v>
      </c>
      <c r="P188" s="17">
        <v>32</v>
      </c>
      <c r="Q188" s="17">
        <v>31</v>
      </c>
      <c r="R188" s="17">
        <v>30</v>
      </c>
      <c r="S188" s="17">
        <v>29</v>
      </c>
      <c r="T188" s="17">
        <v>28</v>
      </c>
    </row>
    <row r="189" spans="2:22" x14ac:dyDescent="0.3">
      <c r="B189" s="3" t="s">
        <v>616</v>
      </c>
      <c r="C189" s="17">
        <v>28.916666666666668</v>
      </c>
      <c r="D189" s="17">
        <v>28.833333333333332</v>
      </c>
      <c r="E189" s="17">
        <v>29.083333333333332</v>
      </c>
      <c r="F189" s="17">
        <v>28.166666666666668</v>
      </c>
      <c r="G189" s="17">
        <v>29.5</v>
      </c>
      <c r="H189" s="51">
        <v>29.25</v>
      </c>
      <c r="I189" s="51">
        <v>28.75</v>
      </c>
      <c r="J189" s="51">
        <v>28.75</v>
      </c>
      <c r="K189" s="51">
        <v>28.083333333333332</v>
      </c>
      <c r="L189" s="51">
        <v>26.833333333333332</v>
      </c>
      <c r="M189" s="38">
        <v>26</v>
      </c>
      <c r="N189" s="69">
        <v>27</v>
      </c>
      <c r="O189" s="17">
        <v>27</v>
      </c>
      <c r="P189" s="17">
        <v>27</v>
      </c>
      <c r="Q189" s="17">
        <v>26</v>
      </c>
      <c r="R189" s="17">
        <v>25</v>
      </c>
      <c r="S189" s="17">
        <v>25</v>
      </c>
      <c r="T189" s="17">
        <v>25</v>
      </c>
    </row>
    <row r="190" spans="2:22" x14ac:dyDescent="0.3">
      <c r="B190" s="3" t="s">
        <v>329</v>
      </c>
      <c r="C190" s="17">
        <v>139.83333333333334</v>
      </c>
      <c r="D190" s="17">
        <v>151.58333333333334</v>
      </c>
      <c r="E190" s="17">
        <v>150.58333333333334</v>
      </c>
      <c r="F190" s="17">
        <v>150.66666666666666</v>
      </c>
      <c r="G190" s="17">
        <v>146.25</v>
      </c>
      <c r="H190" s="51">
        <v>140.16666666666666</v>
      </c>
      <c r="I190" s="51">
        <v>141.66666666666666</v>
      </c>
      <c r="J190" s="51">
        <v>150.25</v>
      </c>
      <c r="K190" s="51">
        <v>147.16666666666666</v>
      </c>
      <c r="L190" s="51">
        <v>131.33333333333334</v>
      </c>
      <c r="M190" s="38">
        <v>123.28571428571429</v>
      </c>
      <c r="N190" s="76">
        <v>125</v>
      </c>
      <c r="O190" s="18">
        <v>125</v>
      </c>
      <c r="P190" s="18">
        <v>126</v>
      </c>
      <c r="Q190" s="18">
        <v>123</v>
      </c>
      <c r="R190" s="18">
        <v>123</v>
      </c>
      <c r="S190" s="18">
        <v>121</v>
      </c>
      <c r="T190" s="18">
        <v>120</v>
      </c>
    </row>
    <row r="191" spans="2:22" x14ac:dyDescent="0.3">
      <c r="B191" s="3" t="s">
        <v>330</v>
      </c>
      <c r="C191" s="17">
        <v>132.91666666666666</v>
      </c>
      <c r="D191" s="17">
        <v>120.08333333333333</v>
      </c>
      <c r="E191" s="17">
        <v>113.5</v>
      </c>
      <c r="F191" s="17">
        <v>112.83333333333333</v>
      </c>
      <c r="G191" s="17">
        <v>133.91666666666666</v>
      </c>
      <c r="H191" s="51">
        <v>335.25</v>
      </c>
      <c r="I191" s="51">
        <v>340.66666666666669</v>
      </c>
      <c r="J191" s="51">
        <v>201.41666666666666</v>
      </c>
      <c r="K191" s="51">
        <v>147.08333333333334</v>
      </c>
      <c r="L191" s="51">
        <v>107.08333333333333</v>
      </c>
      <c r="M191" s="38">
        <v>96.571428571428569</v>
      </c>
      <c r="N191" s="69">
        <v>98</v>
      </c>
      <c r="O191" s="17">
        <v>96</v>
      </c>
      <c r="P191" s="17">
        <v>96</v>
      </c>
      <c r="Q191" s="17">
        <v>98</v>
      </c>
      <c r="R191" s="17">
        <v>97</v>
      </c>
      <c r="S191" s="17">
        <v>96</v>
      </c>
      <c r="T191" s="17">
        <v>95</v>
      </c>
    </row>
    <row r="192" spans="2:22" x14ac:dyDescent="0.3">
      <c r="B192" s="3" t="s">
        <v>331</v>
      </c>
      <c r="C192" s="17">
        <v>85.416666666666671</v>
      </c>
      <c r="D192" s="17">
        <v>87.75</v>
      </c>
      <c r="E192" s="17">
        <v>87.833333333333329</v>
      </c>
      <c r="F192" s="17">
        <v>85.333333333333329</v>
      </c>
      <c r="G192" s="17">
        <v>103.75</v>
      </c>
      <c r="H192" s="51">
        <v>104.83333333333333</v>
      </c>
      <c r="I192" s="51">
        <v>103.5</v>
      </c>
      <c r="J192" s="51">
        <v>102.33333333333333</v>
      </c>
      <c r="K192" s="51">
        <v>101.41666666666667</v>
      </c>
      <c r="L192" s="51">
        <v>97.75</v>
      </c>
      <c r="M192" s="38">
        <v>97.714285714285708</v>
      </c>
      <c r="N192" s="69">
        <v>95</v>
      </c>
      <c r="O192" s="17">
        <v>94</v>
      </c>
      <c r="P192" s="17">
        <v>94</v>
      </c>
      <c r="Q192" s="17">
        <v>94</v>
      </c>
      <c r="R192" s="17">
        <v>102</v>
      </c>
      <c r="S192" s="17">
        <v>103</v>
      </c>
      <c r="T192" s="17">
        <v>102</v>
      </c>
    </row>
    <row r="193" spans="2:20" x14ac:dyDescent="0.3">
      <c r="B193" s="3" t="s">
        <v>332</v>
      </c>
      <c r="C193" s="17">
        <v>271.16666666666669</v>
      </c>
      <c r="D193" s="17">
        <v>248.25</v>
      </c>
      <c r="E193" s="17">
        <v>237</v>
      </c>
      <c r="F193" s="17">
        <v>219.91666666666666</v>
      </c>
      <c r="G193" s="17">
        <v>231.58333333333334</v>
      </c>
      <c r="H193" s="51">
        <v>244.75</v>
      </c>
      <c r="I193" s="51">
        <v>264.25</v>
      </c>
      <c r="J193" s="51">
        <v>265.16666666666669</v>
      </c>
      <c r="K193" s="51">
        <v>256.83333333333331</v>
      </c>
      <c r="L193" s="51">
        <v>253.66666666666666</v>
      </c>
      <c r="M193" s="38">
        <v>257.85714285714283</v>
      </c>
      <c r="N193" s="69">
        <v>252</v>
      </c>
      <c r="O193" s="17">
        <v>254</v>
      </c>
      <c r="P193" s="17">
        <v>254</v>
      </c>
      <c r="Q193" s="17">
        <v>264</v>
      </c>
      <c r="R193" s="17">
        <v>265</v>
      </c>
      <c r="S193" s="17">
        <v>264</v>
      </c>
      <c r="T193" s="17">
        <v>252</v>
      </c>
    </row>
    <row r="194" spans="2:20" x14ac:dyDescent="0.3">
      <c r="B194" s="3" t="s">
        <v>617</v>
      </c>
      <c r="C194" s="17">
        <v>73.416666666666671</v>
      </c>
      <c r="D194" s="17">
        <v>70.666666666666671</v>
      </c>
      <c r="E194" s="17">
        <v>65.416666666666671</v>
      </c>
      <c r="F194" s="17">
        <v>66.333333333333329</v>
      </c>
      <c r="G194" s="17">
        <v>70.75</v>
      </c>
      <c r="H194" s="51">
        <v>66.25</v>
      </c>
      <c r="I194" s="51">
        <v>58.666666666666664</v>
      </c>
      <c r="J194" s="51">
        <v>54.166666666666664</v>
      </c>
      <c r="K194" s="51">
        <v>49.75</v>
      </c>
      <c r="L194" s="51">
        <v>40.833333333333336</v>
      </c>
      <c r="M194" s="38">
        <v>35.714285714285715</v>
      </c>
      <c r="N194" s="69">
        <v>37</v>
      </c>
      <c r="O194" s="17">
        <v>37</v>
      </c>
      <c r="P194" s="17">
        <v>36</v>
      </c>
      <c r="Q194" s="17">
        <v>35</v>
      </c>
      <c r="R194" s="17">
        <v>35</v>
      </c>
      <c r="S194" s="17">
        <v>35</v>
      </c>
      <c r="T194" s="17">
        <v>35</v>
      </c>
    </row>
    <row r="195" spans="2:20" x14ac:dyDescent="0.3">
      <c r="B195" s="5" t="s">
        <v>333</v>
      </c>
      <c r="C195" s="19">
        <v>187.33333333333334</v>
      </c>
      <c r="D195" s="19">
        <v>186.5</v>
      </c>
      <c r="E195" s="19">
        <v>176.58333333333334</v>
      </c>
      <c r="F195" s="19">
        <v>172.25</v>
      </c>
      <c r="G195" s="19">
        <v>171.83333333333334</v>
      </c>
      <c r="H195" s="52">
        <v>174.16666666666666</v>
      </c>
      <c r="I195" s="52">
        <v>192.16666666666666</v>
      </c>
      <c r="J195" s="52">
        <v>192.33333333333334</v>
      </c>
      <c r="K195" s="52">
        <v>188.33333333333334</v>
      </c>
      <c r="L195" s="52">
        <v>183.75</v>
      </c>
      <c r="M195" s="39">
        <v>180.71428571428572</v>
      </c>
      <c r="N195" s="75">
        <v>183</v>
      </c>
      <c r="O195" s="17">
        <v>181</v>
      </c>
      <c r="P195" s="17">
        <v>181</v>
      </c>
      <c r="Q195" s="17">
        <v>181</v>
      </c>
      <c r="R195" s="17">
        <v>181</v>
      </c>
      <c r="S195" s="17">
        <v>178</v>
      </c>
      <c r="T195" s="17">
        <v>180</v>
      </c>
    </row>
    <row r="196" spans="2:20" x14ac:dyDescent="0.3">
      <c r="B196" s="27" t="s">
        <v>196</v>
      </c>
      <c r="C196" s="37">
        <f>+SUM(C197:C202)</f>
        <v>526.41666666666663</v>
      </c>
      <c r="D196" s="37">
        <f t="shared" ref="D196:T196" si="33">+SUM(D197:D202)</f>
        <v>544</v>
      </c>
      <c r="E196" s="37">
        <f t="shared" si="33"/>
        <v>544.08333333333337</v>
      </c>
      <c r="F196" s="37">
        <f t="shared" si="33"/>
        <v>568.5</v>
      </c>
      <c r="G196" s="37">
        <f t="shared" si="33"/>
        <v>602.58333333333337</v>
      </c>
      <c r="H196" s="50">
        <f t="shared" ref="H196:M196" si="34">+SUM(H197:H202)</f>
        <v>614.83333333333337</v>
      </c>
      <c r="I196" s="50">
        <f t="shared" si="34"/>
        <v>635.25</v>
      </c>
      <c r="J196" s="50">
        <f t="shared" si="34"/>
        <v>630.5</v>
      </c>
      <c r="K196" s="50">
        <f t="shared" si="34"/>
        <v>628.83333333333337</v>
      </c>
      <c r="L196" s="50">
        <f t="shared" si="34"/>
        <v>582.83333333333337</v>
      </c>
      <c r="M196" s="50">
        <f t="shared" si="34"/>
        <v>563.14285714285722</v>
      </c>
      <c r="N196" s="74">
        <f t="shared" si="33"/>
        <v>584</v>
      </c>
      <c r="O196" s="108">
        <f t="shared" si="33"/>
        <v>579</v>
      </c>
      <c r="P196" s="108">
        <f t="shared" si="33"/>
        <v>560</v>
      </c>
      <c r="Q196" s="108">
        <f t="shared" si="33"/>
        <v>557</v>
      </c>
      <c r="R196" s="108">
        <f t="shared" si="33"/>
        <v>555</v>
      </c>
      <c r="S196" s="108">
        <f t="shared" si="33"/>
        <v>554</v>
      </c>
      <c r="T196" s="108">
        <f t="shared" si="33"/>
        <v>553</v>
      </c>
    </row>
    <row r="197" spans="2:20" x14ac:dyDescent="0.3">
      <c r="B197" s="3" t="s">
        <v>334</v>
      </c>
      <c r="C197" s="17">
        <v>252.08333333333334</v>
      </c>
      <c r="D197" s="17">
        <v>251.83333333333334</v>
      </c>
      <c r="E197" s="17">
        <v>256</v>
      </c>
      <c r="F197" s="17">
        <v>277.5</v>
      </c>
      <c r="G197" s="17">
        <v>282.83333333333331</v>
      </c>
      <c r="H197" s="51">
        <v>286.83333333333331</v>
      </c>
      <c r="I197" s="51">
        <v>295.41666666666669</v>
      </c>
      <c r="J197" s="51">
        <v>282.58333333333331</v>
      </c>
      <c r="K197" s="51">
        <v>267.75</v>
      </c>
      <c r="L197" s="51">
        <v>230.91666666666666</v>
      </c>
      <c r="M197" s="38">
        <v>221.42857142857142</v>
      </c>
      <c r="N197" s="69">
        <v>238</v>
      </c>
      <c r="O197" s="17">
        <v>235</v>
      </c>
      <c r="P197" s="17">
        <v>216</v>
      </c>
      <c r="Q197" s="17">
        <v>216</v>
      </c>
      <c r="R197" s="17">
        <v>215</v>
      </c>
      <c r="S197" s="17">
        <v>215</v>
      </c>
      <c r="T197" s="17">
        <v>215</v>
      </c>
    </row>
    <row r="198" spans="2:20" x14ac:dyDescent="0.3">
      <c r="B198" s="3" t="s">
        <v>618</v>
      </c>
      <c r="C198" s="17">
        <v>38.666666666666664</v>
      </c>
      <c r="D198" s="17">
        <v>40.083333333333336</v>
      </c>
      <c r="E198" s="17">
        <v>37.916666666666664</v>
      </c>
      <c r="F198" s="17">
        <v>42.75</v>
      </c>
      <c r="G198" s="17">
        <v>50</v>
      </c>
      <c r="H198" s="51">
        <v>52.75</v>
      </c>
      <c r="I198" s="51">
        <v>51.75</v>
      </c>
      <c r="J198" s="51">
        <v>56.416666666666664</v>
      </c>
      <c r="K198" s="51">
        <v>60.833333333333336</v>
      </c>
      <c r="L198" s="51">
        <v>59.25</v>
      </c>
      <c r="M198" s="38">
        <v>61</v>
      </c>
      <c r="N198" s="69">
        <v>60</v>
      </c>
      <c r="O198" s="17">
        <v>61</v>
      </c>
      <c r="P198" s="17">
        <v>61</v>
      </c>
      <c r="Q198" s="17">
        <v>61</v>
      </c>
      <c r="R198" s="17">
        <v>61</v>
      </c>
      <c r="S198" s="17">
        <v>61</v>
      </c>
      <c r="T198" s="17">
        <v>62</v>
      </c>
    </row>
    <row r="199" spans="2:20" x14ac:dyDescent="0.3">
      <c r="B199" s="3" t="s">
        <v>519</v>
      </c>
      <c r="C199" s="17">
        <v>9</v>
      </c>
      <c r="D199" s="17">
        <v>13.916666666666666</v>
      </c>
      <c r="E199" s="17">
        <v>15.333333333333334</v>
      </c>
      <c r="F199" s="17">
        <v>14.833333333333334</v>
      </c>
      <c r="G199" s="17">
        <v>13.333333333333334</v>
      </c>
      <c r="H199" s="51">
        <v>13.916666666666666</v>
      </c>
      <c r="I199" s="51">
        <v>14.25</v>
      </c>
      <c r="J199" s="51">
        <v>15.083333333333334</v>
      </c>
      <c r="K199" s="51">
        <v>25.166666666666668</v>
      </c>
      <c r="L199" s="51">
        <v>24.916666666666668</v>
      </c>
      <c r="M199" s="38">
        <v>22.285714285714285</v>
      </c>
      <c r="N199" s="69">
        <v>24</v>
      </c>
      <c r="O199" s="17">
        <v>23</v>
      </c>
      <c r="P199" s="17">
        <v>23</v>
      </c>
      <c r="Q199" s="17">
        <v>22</v>
      </c>
      <c r="R199" s="17">
        <v>22</v>
      </c>
      <c r="S199" s="17">
        <v>20</v>
      </c>
      <c r="T199" s="17">
        <v>22</v>
      </c>
    </row>
    <row r="200" spans="2:20" x14ac:dyDescent="0.3">
      <c r="B200" s="3" t="s">
        <v>335</v>
      </c>
      <c r="C200" s="17">
        <v>52.416666666666664</v>
      </c>
      <c r="D200" s="17">
        <v>66.083333333333329</v>
      </c>
      <c r="E200" s="17">
        <v>65.75</v>
      </c>
      <c r="F200" s="17">
        <v>64.25</v>
      </c>
      <c r="G200" s="17">
        <v>67.166666666666671</v>
      </c>
      <c r="H200" s="51">
        <v>63.916666666666664</v>
      </c>
      <c r="I200" s="51">
        <v>71.25</v>
      </c>
      <c r="J200" s="51">
        <v>74.916666666666671</v>
      </c>
      <c r="K200" s="51">
        <v>76.25</v>
      </c>
      <c r="L200" s="51">
        <v>74</v>
      </c>
      <c r="M200" s="38">
        <v>70.714285714285708</v>
      </c>
      <c r="N200" s="69">
        <v>71</v>
      </c>
      <c r="O200" s="17">
        <v>71</v>
      </c>
      <c r="P200" s="17">
        <v>70</v>
      </c>
      <c r="Q200" s="17">
        <v>71</v>
      </c>
      <c r="R200" s="17">
        <v>71</v>
      </c>
      <c r="S200" s="17">
        <v>71</v>
      </c>
      <c r="T200" s="17">
        <v>70</v>
      </c>
    </row>
    <row r="201" spans="2:20" x14ac:dyDescent="0.3">
      <c r="B201" s="3" t="s">
        <v>336</v>
      </c>
      <c r="C201" s="17">
        <v>96.083333333333329</v>
      </c>
      <c r="D201" s="17">
        <v>103.16666666666667</v>
      </c>
      <c r="E201" s="17">
        <v>96.666666666666671</v>
      </c>
      <c r="F201" s="17">
        <v>98.333333333333329</v>
      </c>
      <c r="G201" s="17">
        <v>109.91666666666667</v>
      </c>
      <c r="H201" s="51">
        <v>121.41666666666667</v>
      </c>
      <c r="I201" s="51">
        <v>125.41666666666667</v>
      </c>
      <c r="J201" s="51">
        <v>122.58333333333333</v>
      </c>
      <c r="K201" s="51">
        <v>122.08333333333333</v>
      </c>
      <c r="L201" s="51">
        <v>118.41666666666667</v>
      </c>
      <c r="M201" s="38">
        <v>115.42857142857143</v>
      </c>
      <c r="N201" s="69">
        <v>118</v>
      </c>
      <c r="O201" s="17">
        <v>116</v>
      </c>
      <c r="P201" s="17">
        <v>117</v>
      </c>
      <c r="Q201" s="17">
        <v>116</v>
      </c>
      <c r="R201" s="17">
        <v>115</v>
      </c>
      <c r="S201" s="17">
        <v>114</v>
      </c>
      <c r="T201" s="17">
        <v>112</v>
      </c>
    </row>
    <row r="202" spans="2:20" x14ac:dyDescent="0.3">
      <c r="B202" s="5" t="s">
        <v>337</v>
      </c>
      <c r="C202" s="19">
        <v>78.166666666666671</v>
      </c>
      <c r="D202" s="19">
        <v>68.916666666666671</v>
      </c>
      <c r="E202" s="19">
        <v>72.416666666666671</v>
      </c>
      <c r="F202" s="19">
        <v>70.833333333333329</v>
      </c>
      <c r="G202" s="19">
        <v>79.333333333333329</v>
      </c>
      <c r="H202" s="52">
        <v>76</v>
      </c>
      <c r="I202" s="52">
        <v>77.166666666666671</v>
      </c>
      <c r="J202" s="52">
        <v>78.916666666666671</v>
      </c>
      <c r="K202" s="52">
        <v>76.75</v>
      </c>
      <c r="L202" s="52">
        <v>75.333333333333329</v>
      </c>
      <c r="M202" s="39">
        <v>72.285714285714292</v>
      </c>
      <c r="N202" s="75">
        <v>73</v>
      </c>
      <c r="O202" s="17">
        <v>73</v>
      </c>
      <c r="P202" s="17">
        <v>73</v>
      </c>
      <c r="Q202" s="17">
        <v>71</v>
      </c>
      <c r="R202" s="17">
        <v>71</v>
      </c>
      <c r="S202" s="17">
        <v>73</v>
      </c>
      <c r="T202" s="17">
        <v>72</v>
      </c>
    </row>
    <row r="203" spans="2:20" x14ac:dyDescent="0.3">
      <c r="B203" s="27" t="s">
        <v>197</v>
      </c>
      <c r="C203" s="37">
        <f>+SUM(C204:C212)</f>
        <v>501.16666666666669</v>
      </c>
      <c r="D203" s="37">
        <f t="shared" ref="D203:T203" si="35">+SUM(D204:D212)</f>
        <v>553.41666666666674</v>
      </c>
      <c r="E203" s="37">
        <f t="shared" si="35"/>
        <v>539.25</v>
      </c>
      <c r="F203" s="37">
        <f t="shared" si="35"/>
        <v>540</v>
      </c>
      <c r="G203" s="37">
        <f t="shared" si="35"/>
        <v>529.25</v>
      </c>
      <c r="H203" s="50">
        <f t="shared" ref="H203:M203" si="36">+SUM(H204:H212)</f>
        <v>526.08333333333337</v>
      </c>
      <c r="I203" s="50">
        <f t="shared" si="36"/>
        <v>547.83333333333337</v>
      </c>
      <c r="J203" s="50">
        <f t="shared" si="36"/>
        <v>562</v>
      </c>
      <c r="K203" s="50">
        <f t="shared" si="36"/>
        <v>546.91666666666663</v>
      </c>
      <c r="L203" s="50">
        <f t="shared" si="36"/>
        <v>531.66666666666674</v>
      </c>
      <c r="M203" s="50">
        <f t="shared" si="36"/>
        <v>520.14285714285722</v>
      </c>
      <c r="N203" s="74">
        <f t="shared" si="35"/>
        <v>526</v>
      </c>
      <c r="O203" s="108">
        <f t="shared" si="35"/>
        <v>519</v>
      </c>
      <c r="P203" s="108">
        <f t="shared" si="35"/>
        <v>524</v>
      </c>
      <c r="Q203" s="108">
        <f t="shared" si="35"/>
        <v>522</v>
      </c>
      <c r="R203" s="108">
        <f t="shared" si="35"/>
        <v>517</v>
      </c>
      <c r="S203" s="108">
        <f t="shared" si="35"/>
        <v>522</v>
      </c>
      <c r="T203" s="108">
        <f t="shared" si="35"/>
        <v>511</v>
      </c>
    </row>
    <row r="204" spans="2:20" x14ac:dyDescent="0.3">
      <c r="B204" s="3" t="s">
        <v>619</v>
      </c>
      <c r="C204" s="17">
        <v>35.333333333333336</v>
      </c>
      <c r="D204" s="17">
        <v>41.75</v>
      </c>
      <c r="E204" s="17">
        <v>42</v>
      </c>
      <c r="F204" s="17">
        <v>43.083333333333336</v>
      </c>
      <c r="G204" s="17">
        <v>45.083333333333336</v>
      </c>
      <c r="H204" s="51">
        <v>38</v>
      </c>
      <c r="I204" s="51">
        <v>56.333333333333336</v>
      </c>
      <c r="J204" s="51">
        <v>67.833333333333329</v>
      </c>
      <c r="K204" s="51">
        <v>60.25</v>
      </c>
      <c r="L204" s="51">
        <v>64.166666666666671</v>
      </c>
      <c r="M204" s="38">
        <v>65.142857142857139</v>
      </c>
      <c r="N204" s="69">
        <v>70</v>
      </c>
      <c r="O204" s="17">
        <v>64</v>
      </c>
      <c r="P204" s="17">
        <v>64</v>
      </c>
      <c r="Q204" s="17">
        <v>66</v>
      </c>
      <c r="R204" s="17">
        <v>64</v>
      </c>
      <c r="S204" s="17">
        <v>64</v>
      </c>
      <c r="T204" s="17">
        <v>64</v>
      </c>
    </row>
    <row r="205" spans="2:20" x14ac:dyDescent="0.3">
      <c r="B205" s="3" t="s">
        <v>525</v>
      </c>
      <c r="C205" s="17">
        <v>19.083333333333332</v>
      </c>
      <c r="D205" s="17">
        <v>21.416666666666668</v>
      </c>
      <c r="E205" s="17">
        <v>22.416666666666668</v>
      </c>
      <c r="F205" s="17">
        <v>23.666666666666668</v>
      </c>
      <c r="G205" s="17">
        <v>26.833333333333332</v>
      </c>
      <c r="H205" s="51">
        <v>26.666666666666668</v>
      </c>
      <c r="I205" s="51">
        <v>26.916666666666668</v>
      </c>
      <c r="J205" s="51">
        <v>25.5</v>
      </c>
      <c r="K205" s="51">
        <v>22.833333333333332</v>
      </c>
      <c r="L205" s="51">
        <v>21.166666666666668</v>
      </c>
      <c r="M205" s="38">
        <v>17</v>
      </c>
      <c r="N205" s="69">
        <v>19</v>
      </c>
      <c r="O205" s="17">
        <v>19</v>
      </c>
      <c r="P205" s="17">
        <v>17</v>
      </c>
      <c r="Q205" s="17">
        <v>16</v>
      </c>
      <c r="R205" s="17">
        <v>16</v>
      </c>
      <c r="S205" s="17">
        <v>16</v>
      </c>
      <c r="T205" s="17">
        <v>16</v>
      </c>
    </row>
    <row r="206" spans="2:20" x14ac:dyDescent="0.3">
      <c r="B206" s="3" t="s">
        <v>526</v>
      </c>
      <c r="C206" s="17">
        <v>7</v>
      </c>
      <c r="D206" s="17">
        <v>12</v>
      </c>
      <c r="E206" s="17">
        <v>15.75</v>
      </c>
      <c r="F206" s="17">
        <v>16.583333333333332</v>
      </c>
      <c r="G206" s="17">
        <v>15.166666666666666</v>
      </c>
      <c r="H206" s="51">
        <v>17.166666666666668</v>
      </c>
      <c r="I206" s="51">
        <v>18</v>
      </c>
      <c r="J206" s="51">
        <v>18.166666666666668</v>
      </c>
      <c r="K206" s="51">
        <v>21.5</v>
      </c>
      <c r="L206" s="51">
        <v>19.416666666666668</v>
      </c>
      <c r="M206" s="38">
        <v>22.285714285714285</v>
      </c>
      <c r="N206" s="69">
        <v>21</v>
      </c>
      <c r="O206" s="17">
        <v>23</v>
      </c>
      <c r="P206" s="17">
        <v>24</v>
      </c>
      <c r="Q206" s="17">
        <v>23</v>
      </c>
      <c r="R206" s="17">
        <v>23</v>
      </c>
      <c r="S206" s="17">
        <v>21</v>
      </c>
      <c r="T206" s="17">
        <v>21</v>
      </c>
    </row>
    <row r="207" spans="2:20" x14ac:dyDescent="0.3">
      <c r="B207" s="3" t="s">
        <v>528</v>
      </c>
      <c r="C207" s="17">
        <v>11</v>
      </c>
      <c r="D207" s="17">
        <v>10.75</v>
      </c>
      <c r="E207" s="17">
        <v>10.916666666666666</v>
      </c>
      <c r="F207" s="17">
        <v>11</v>
      </c>
      <c r="G207" s="17">
        <v>10.75</v>
      </c>
      <c r="H207" s="51">
        <v>11.916666666666666</v>
      </c>
      <c r="I207" s="51">
        <v>14.333333333333334</v>
      </c>
      <c r="J207" s="51">
        <v>15.5</v>
      </c>
      <c r="K207" s="51">
        <v>16.083333333333332</v>
      </c>
      <c r="L207" s="51">
        <v>15</v>
      </c>
      <c r="M207" s="38">
        <v>14.857142857142858</v>
      </c>
      <c r="N207" s="69">
        <v>15</v>
      </c>
      <c r="O207" s="17">
        <v>15</v>
      </c>
      <c r="P207" s="17">
        <v>15</v>
      </c>
      <c r="Q207" s="17">
        <v>15</v>
      </c>
      <c r="R207" s="17">
        <v>15</v>
      </c>
      <c r="S207" s="17">
        <v>15</v>
      </c>
      <c r="T207" s="17">
        <v>14</v>
      </c>
    </row>
    <row r="208" spans="2:20" x14ac:dyDescent="0.3">
      <c r="B208" s="3" t="s">
        <v>620</v>
      </c>
      <c r="C208" s="17">
        <v>37.25</v>
      </c>
      <c r="D208" s="17">
        <v>37.416666666666664</v>
      </c>
      <c r="E208" s="17">
        <v>40.166666666666664</v>
      </c>
      <c r="F208" s="17">
        <v>40.666666666666664</v>
      </c>
      <c r="G208" s="17">
        <v>42.666666666666664</v>
      </c>
      <c r="H208" s="51">
        <v>41.583333333333336</v>
      </c>
      <c r="I208" s="51">
        <v>47.666666666666664</v>
      </c>
      <c r="J208" s="51">
        <v>50.833333333333336</v>
      </c>
      <c r="K208" s="51">
        <v>51.166666666666664</v>
      </c>
      <c r="L208" s="51">
        <v>53.5</v>
      </c>
      <c r="M208" s="38">
        <v>52</v>
      </c>
      <c r="N208" s="69">
        <v>54</v>
      </c>
      <c r="O208" s="17">
        <v>51</v>
      </c>
      <c r="P208" s="17">
        <v>52</v>
      </c>
      <c r="Q208" s="17">
        <v>53</v>
      </c>
      <c r="R208" s="17">
        <v>52</v>
      </c>
      <c r="S208" s="17">
        <v>51</v>
      </c>
      <c r="T208" s="17">
        <v>51</v>
      </c>
    </row>
    <row r="209" spans="2:21" x14ac:dyDescent="0.3">
      <c r="B209" s="3" t="s">
        <v>621</v>
      </c>
      <c r="C209" s="17">
        <v>27.333333333333332</v>
      </c>
      <c r="D209" s="17">
        <v>29.083333333333332</v>
      </c>
      <c r="E209" s="17">
        <v>26.416666666666668</v>
      </c>
      <c r="F209" s="17">
        <v>25.5</v>
      </c>
      <c r="G209" s="17">
        <v>25.916666666666668</v>
      </c>
      <c r="H209" s="51">
        <v>26.583333333333332</v>
      </c>
      <c r="I209" s="51">
        <v>26.333333333333332</v>
      </c>
      <c r="J209" s="51">
        <v>26.666666666666668</v>
      </c>
      <c r="K209" s="51">
        <v>26.833333333333332</v>
      </c>
      <c r="L209" s="51">
        <v>24.833333333333332</v>
      </c>
      <c r="M209" s="38">
        <v>25.857142857142858</v>
      </c>
      <c r="N209" s="69">
        <v>26</v>
      </c>
      <c r="O209" s="17">
        <v>26</v>
      </c>
      <c r="P209" s="17">
        <v>26</v>
      </c>
      <c r="Q209" s="17">
        <v>25</v>
      </c>
      <c r="R209" s="17">
        <v>26</v>
      </c>
      <c r="S209" s="17">
        <v>26</v>
      </c>
      <c r="T209" s="17">
        <v>26</v>
      </c>
    </row>
    <row r="210" spans="2:21" x14ac:dyDescent="0.3">
      <c r="B210" s="3" t="s">
        <v>622</v>
      </c>
      <c r="C210" s="17">
        <v>34.666666666666664</v>
      </c>
      <c r="D210" s="17">
        <v>34.333333333333336</v>
      </c>
      <c r="E210" s="17">
        <v>31.916666666666668</v>
      </c>
      <c r="F210" s="17">
        <v>40.75</v>
      </c>
      <c r="G210" s="17">
        <v>39.166666666666664</v>
      </c>
      <c r="H210" s="51">
        <v>43.916666666666664</v>
      </c>
      <c r="I210" s="51">
        <v>40.666666666666664</v>
      </c>
      <c r="J210" s="51">
        <v>46.75</v>
      </c>
      <c r="K210" s="51">
        <v>50.416666666666664</v>
      </c>
      <c r="L210" s="51">
        <v>46.333333333333336</v>
      </c>
      <c r="M210" s="38">
        <v>43.571428571428569</v>
      </c>
      <c r="N210" s="69">
        <v>44</v>
      </c>
      <c r="O210" s="17">
        <v>44</v>
      </c>
      <c r="P210" s="17">
        <v>44</v>
      </c>
      <c r="Q210" s="17">
        <v>44</v>
      </c>
      <c r="R210" s="17">
        <v>43</v>
      </c>
      <c r="S210" s="17">
        <v>43</v>
      </c>
      <c r="T210" s="17">
        <v>43</v>
      </c>
    </row>
    <row r="211" spans="2:21" x14ac:dyDescent="0.3">
      <c r="B211" s="3" t="s">
        <v>338</v>
      </c>
      <c r="C211" s="17">
        <v>284.41666666666669</v>
      </c>
      <c r="D211" s="17">
        <v>313.66666666666669</v>
      </c>
      <c r="E211" s="17">
        <v>296.83333333333331</v>
      </c>
      <c r="F211" s="17">
        <v>283.08333333333331</v>
      </c>
      <c r="G211" s="17">
        <v>268.33333333333331</v>
      </c>
      <c r="H211" s="51">
        <v>260.16666666666669</v>
      </c>
      <c r="I211" s="51">
        <v>251.58333333333334</v>
      </c>
      <c r="J211" s="51">
        <v>240.58333333333334</v>
      </c>
      <c r="K211" s="51">
        <v>228.08333333333334</v>
      </c>
      <c r="L211" s="51">
        <v>217.5</v>
      </c>
      <c r="M211" s="38">
        <v>211.14285714285714</v>
      </c>
      <c r="N211" s="69">
        <v>208</v>
      </c>
      <c r="O211" s="17">
        <v>208</v>
      </c>
      <c r="P211" s="17">
        <v>213</v>
      </c>
      <c r="Q211" s="17">
        <v>211</v>
      </c>
      <c r="R211" s="17">
        <v>210</v>
      </c>
      <c r="S211" s="17">
        <v>219</v>
      </c>
      <c r="T211" s="17">
        <v>209</v>
      </c>
      <c r="U211" s="57"/>
    </row>
    <row r="212" spans="2:21" x14ac:dyDescent="0.3">
      <c r="B212" s="5" t="s">
        <v>339</v>
      </c>
      <c r="C212" s="19">
        <v>45.083333333333336</v>
      </c>
      <c r="D212" s="19">
        <v>53</v>
      </c>
      <c r="E212" s="19">
        <v>52.833333333333336</v>
      </c>
      <c r="F212" s="19">
        <v>55.666666666666664</v>
      </c>
      <c r="G212" s="19">
        <v>55.333333333333336</v>
      </c>
      <c r="H212" s="52">
        <v>60.083333333333336</v>
      </c>
      <c r="I212" s="52">
        <v>66</v>
      </c>
      <c r="J212" s="52">
        <v>70.166666666666671</v>
      </c>
      <c r="K212" s="52">
        <v>69.75</v>
      </c>
      <c r="L212" s="52">
        <v>69.75</v>
      </c>
      <c r="M212" s="39">
        <v>68.285714285714292</v>
      </c>
      <c r="N212" s="75">
        <v>69</v>
      </c>
      <c r="O212" s="17">
        <v>69</v>
      </c>
      <c r="P212" s="17">
        <v>69</v>
      </c>
      <c r="Q212" s="17">
        <v>69</v>
      </c>
      <c r="R212" s="17">
        <v>68</v>
      </c>
      <c r="S212" s="17">
        <v>67</v>
      </c>
      <c r="T212" s="17">
        <v>67</v>
      </c>
    </row>
    <row r="213" spans="2:21" x14ac:dyDescent="0.3">
      <c r="B213" s="27" t="s">
        <v>198</v>
      </c>
      <c r="C213" s="37">
        <f>+SUM(C214:C244)</f>
        <v>3092</v>
      </c>
      <c r="D213" s="37">
        <f t="shared" ref="D213:T213" si="37">+SUM(D214:D244)</f>
        <v>3102.8333333333335</v>
      </c>
      <c r="E213" s="37">
        <f t="shared" si="37"/>
        <v>3047.9166666666661</v>
      </c>
      <c r="F213" s="37">
        <f t="shared" si="37"/>
        <v>2981</v>
      </c>
      <c r="G213" s="37">
        <f t="shared" si="37"/>
        <v>3003.4999999999995</v>
      </c>
      <c r="H213" s="50">
        <f t="shared" ref="H213:M213" si="38">+SUM(H214:H244)</f>
        <v>2994.3333333333339</v>
      </c>
      <c r="I213" s="50">
        <f t="shared" si="38"/>
        <v>2992.3333333333339</v>
      </c>
      <c r="J213" s="50">
        <f t="shared" si="38"/>
        <v>3035.083333333333</v>
      </c>
      <c r="K213" s="50">
        <f t="shared" si="38"/>
        <v>3174.6666666666665</v>
      </c>
      <c r="L213" s="50">
        <f t="shared" si="38"/>
        <v>3244.8939393939395</v>
      </c>
      <c r="M213" s="50">
        <f t="shared" si="38"/>
        <v>3170.7142857142853</v>
      </c>
      <c r="N213" s="74">
        <f t="shared" si="37"/>
        <v>3202</v>
      </c>
      <c r="O213" s="108">
        <f t="shared" si="37"/>
        <v>3196</v>
      </c>
      <c r="P213" s="108">
        <f t="shared" si="37"/>
        <v>3196</v>
      </c>
      <c r="Q213" s="108">
        <f t="shared" si="37"/>
        <v>3183</v>
      </c>
      <c r="R213" s="108">
        <f t="shared" si="37"/>
        <v>3172</v>
      </c>
      <c r="S213" s="108">
        <f t="shared" si="37"/>
        <v>3147</v>
      </c>
      <c r="T213" s="108">
        <f t="shared" si="37"/>
        <v>3099</v>
      </c>
    </row>
    <row r="214" spans="2:21" x14ac:dyDescent="0.3">
      <c r="B214" s="3" t="s">
        <v>623</v>
      </c>
      <c r="C214" s="17">
        <v>37.416666666666664</v>
      </c>
      <c r="D214" s="17">
        <v>39.666666666666664</v>
      </c>
      <c r="E214" s="17">
        <v>39.416666666666664</v>
      </c>
      <c r="F214" s="17">
        <v>36.833333333333336</v>
      </c>
      <c r="G214" s="17">
        <v>38.583333333333336</v>
      </c>
      <c r="H214" s="51">
        <v>37.666666666666664</v>
      </c>
      <c r="I214" s="51">
        <v>38.5</v>
      </c>
      <c r="J214" s="51">
        <v>36.583333333333336</v>
      </c>
      <c r="K214" s="51">
        <v>39.166666666666664</v>
      </c>
      <c r="L214" s="51">
        <v>40.583333333333336</v>
      </c>
      <c r="M214" s="38">
        <v>42.285714285714285</v>
      </c>
      <c r="N214" s="69">
        <v>41</v>
      </c>
      <c r="O214" s="17">
        <v>41</v>
      </c>
      <c r="P214" s="17">
        <v>42</v>
      </c>
      <c r="Q214" s="17">
        <v>43</v>
      </c>
      <c r="R214" s="17">
        <v>43</v>
      </c>
      <c r="S214" s="17">
        <v>43</v>
      </c>
      <c r="T214" s="17">
        <v>43</v>
      </c>
    </row>
    <row r="215" spans="2:21" x14ac:dyDescent="0.3">
      <c r="B215" s="3" t="s">
        <v>340</v>
      </c>
      <c r="C215" s="17">
        <v>31.416666666666668</v>
      </c>
      <c r="D215" s="17">
        <v>33.666666666666664</v>
      </c>
      <c r="E215" s="17">
        <v>33.916666666666664</v>
      </c>
      <c r="F215" s="17">
        <v>31.25</v>
      </c>
      <c r="G215" s="17">
        <v>31.25</v>
      </c>
      <c r="H215" s="51">
        <v>31.75</v>
      </c>
      <c r="I215" s="51">
        <v>33.333333333333336</v>
      </c>
      <c r="J215" s="51">
        <v>33.5</v>
      </c>
      <c r="K215" s="51">
        <v>36.083333333333336</v>
      </c>
      <c r="L215" s="51">
        <v>35.5</v>
      </c>
      <c r="M215" s="38">
        <v>36</v>
      </c>
      <c r="N215" s="69">
        <v>36</v>
      </c>
      <c r="O215" s="17">
        <v>36</v>
      </c>
      <c r="P215" s="17">
        <v>36</v>
      </c>
      <c r="Q215" s="17">
        <v>36</v>
      </c>
      <c r="R215" s="17">
        <v>35</v>
      </c>
      <c r="S215" s="17">
        <v>36</v>
      </c>
      <c r="T215" s="17">
        <v>37</v>
      </c>
    </row>
    <row r="216" spans="2:21" x14ac:dyDescent="0.3">
      <c r="B216" s="3" t="s">
        <v>341</v>
      </c>
      <c r="C216" s="17">
        <v>363.25</v>
      </c>
      <c r="D216" s="17">
        <v>361.25</v>
      </c>
      <c r="E216" s="17">
        <v>365.25</v>
      </c>
      <c r="F216" s="17">
        <v>373.83333333333331</v>
      </c>
      <c r="G216" s="17">
        <v>386.66666666666669</v>
      </c>
      <c r="H216" s="51">
        <v>411.5</v>
      </c>
      <c r="I216" s="51">
        <v>400.33333333333331</v>
      </c>
      <c r="J216" s="51">
        <v>392.08333333333331</v>
      </c>
      <c r="K216" s="51">
        <v>432.5</v>
      </c>
      <c r="L216" s="51">
        <v>463.08333333333331</v>
      </c>
      <c r="M216" s="38">
        <v>451.71428571428572</v>
      </c>
      <c r="N216" s="69">
        <v>455</v>
      </c>
      <c r="O216" s="17">
        <v>454</v>
      </c>
      <c r="P216" s="17">
        <v>451</v>
      </c>
      <c r="Q216" s="17">
        <v>452</v>
      </c>
      <c r="R216" s="17">
        <v>453</v>
      </c>
      <c r="S216" s="17">
        <v>450</v>
      </c>
      <c r="T216" s="17">
        <v>447</v>
      </c>
    </row>
    <row r="217" spans="2:21" x14ac:dyDescent="0.3">
      <c r="B217" s="3" t="s">
        <v>342</v>
      </c>
      <c r="C217" s="17">
        <v>88.916666666666671</v>
      </c>
      <c r="D217" s="17">
        <v>82.166666666666671</v>
      </c>
      <c r="E217" s="17">
        <v>79.666666666666671</v>
      </c>
      <c r="F217" s="17">
        <v>79.166666666666671</v>
      </c>
      <c r="G217" s="17">
        <v>92</v>
      </c>
      <c r="H217" s="51">
        <v>70.25</v>
      </c>
      <c r="I217" s="51">
        <v>60.75</v>
      </c>
      <c r="J217" s="51">
        <v>58.166666666666664</v>
      </c>
      <c r="K217" s="51">
        <v>56.583333333333336</v>
      </c>
      <c r="L217" s="51">
        <v>57.916666666666664</v>
      </c>
      <c r="M217" s="38">
        <v>60.142857142857146</v>
      </c>
      <c r="N217" s="69">
        <v>62</v>
      </c>
      <c r="O217" s="17">
        <v>61</v>
      </c>
      <c r="P217" s="17">
        <v>61</v>
      </c>
      <c r="Q217" s="17">
        <v>60</v>
      </c>
      <c r="R217" s="17">
        <v>59</v>
      </c>
      <c r="S217" s="17">
        <v>59</v>
      </c>
      <c r="T217" s="17">
        <v>59</v>
      </c>
    </row>
    <row r="218" spans="2:21" x14ac:dyDescent="0.3">
      <c r="B218" s="3" t="s">
        <v>343</v>
      </c>
      <c r="C218" s="17">
        <v>140.08333333333334</v>
      </c>
      <c r="D218" s="17">
        <v>137.83333333333334</v>
      </c>
      <c r="E218" s="17">
        <v>136.66666666666666</v>
      </c>
      <c r="F218" s="17">
        <v>127.58333333333333</v>
      </c>
      <c r="G218" s="17">
        <v>131.25</v>
      </c>
      <c r="H218" s="51">
        <v>145.91666666666666</v>
      </c>
      <c r="I218" s="51">
        <v>157.08333333333334</v>
      </c>
      <c r="J218" s="51">
        <v>171.41666666666666</v>
      </c>
      <c r="K218" s="51">
        <v>183.08333333333334</v>
      </c>
      <c r="L218" s="51">
        <v>182.91666666666666</v>
      </c>
      <c r="M218" s="38">
        <v>175.42857142857142</v>
      </c>
      <c r="N218" s="69">
        <v>179</v>
      </c>
      <c r="O218" s="17">
        <v>179</v>
      </c>
      <c r="P218" s="17">
        <v>179</v>
      </c>
      <c r="Q218" s="17">
        <v>174</v>
      </c>
      <c r="R218" s="17">
        <v>173</v>
      </c>
      <c r="S218" s="17">
        <v>172</v>
      </c>
      <c r="T218" s="17">
        <v>172</v>
      </c>
    </row>
    <row r="219" spans="2:21" x14ac:dyDescent="0.3">
      <c r="B219" s="3" t="s">
        <v>344</v>
      </c>
      <c r="C219" s="17">
        <v>31.5</v>
      </c>
      <c r="D219" s="17">
        <v>36.666666666666664</v>
      </c>
      <c r="E219" s="17">
        <v>36.75</v>
      </c>
      <c r="F219" s="17">
        <v>36.166666666666664</v>
      </c>
      <c r="G219" s="17">
        <v>37.166666666666664</v>
      </c>
      <c r="H219" s="51">
        <v>36.333333333333336</v>
      </c>
      <c r="I219" s="51">
        <v>31.833333333333332</v>
      </c>
      <c r="J219" s="51">
        <v>28.916666666666668</v>
      </c>
      <c r="K219" s="51">
        <v>30.25</v>
      </c>
      <c r="L219" s="51">
        <v>27.666666666666668</v>
      </c>
      <c r="M219" s="38">
        <v>29.285714285714285</v>
      </c>
      <c r="N219" s="69">
        <v>26</v>
      </c>
      <c r="O219" s="17">
        <v>26</v>
      </c>
      <c r="P219" s="17">
        <v>30</v>
      </c>
      <c r="Q219" s="17">
        <v>31</v>
      </c>
      <c r="R219" s="17">
        <v>31</v>
      </c>
      <c r="S219" s="17">
        <v>31</v>
      </c>
      <c r="T219" s="17">
        <v>30</v>
      </c>
    </row>
    <row r="220" spans="2:21" x14ac:dyDescent="0.3">
      <c r="B220" s="3" t="s">
        <v>345</v>
      </c>
      <c r="C220" s="17">
        <v>22.833333333333332</v>
      </c>
      <c r="D220" s="17">
        <v>21.666666666666668</v>
      </c>
      <c r="E220" s="17">
        <v>20.666666666666668</v>
      </c>
      <c r="F220" s="17">
        <v>20</v>
      </c>
      <c r="G220" s="17">
        <v>19.416666666666668</v>
      </c>
      <c r="H220" s="51">
        <v>20.166666666666668</v>
      </c>
      <c r="I220" s="51">
        <v>19.916666666666668</v>
      </c>
      <c r="J220" s="51">
        <v>19</v>
      </c>
      <c r="K220" s="51">
        <v>21.25</v>
      </c>
      <c r="L220" s="51">
        <v>22.166666666666668</v>
      </c>
      <c r="M220" s="38">
        <v>23.285714285714285</v>
      </c>
      <c r="N220" s="69">
        <v>24</v>
      </c>
      <c r="O220" s="17">
        <v>24</v>
      </c>
      <c r="P220" s="17">
        <v>24</v>
      </c>
      <c r="Q220" s="17">
        <v>23</v>
      </c>
      <c r="R220" s="17">
        <v>23</v>
      </c>
      <c r="S220" s="17">
        <v>23</v>
      </c>
      <c r="T220" s="17">
        <v>22</v>
      </c>
    </row>
    <row r="221" spans="2:21" x14ac:dyDescent="0.3">
      <c r="B221" s="3" t="s">
        <v>624</v>
      </c>
      <c r="C221" s="17">
        <v>16.416666666666668</v>
      </c>
      <c r="D221" s="17">
        <v>16.583333333333332</v>
      </c>
      <c r="E221" s="17">
        <v>15.416666666666666</v>
      </c>
      <c r="F221" s="17">
        <v>15.833333333333334</v>
      </c>
      <c r="G221" s="17">
        <v>15.333333333333334</v>
      </c>
      <c r="H221" s="51">
        <v>16</v>
      </c>
      <c r="I221" s="51">
        <v>16.166666666666668</v>
      </c>
      <c r="J221" s="51">
        <v>17.666666666666668</v>
      </c>
      <c r="K221" s="51">
        <v>17.416666666666668</v>
      </c>
      <c r="L221" s="51">
        <v>16.583333333333332</v>
      </c>
      <c r="M221" s="38">
        <v>16.857142857142858</v>
      </c>
      <c r="N221" s="69">
        <v>16</v>
      </c>
      <c r="O221" s="17">
        <v>16</v>
      </c>
      <c r="P221" s="17">
        <v>16</v>
      </c>
      <c r="Q221" s="17">
        <v>17</v>
      </c>
      <c r="R221" s="17">
        <v>17</v>
      </c>
      <c r="S221" s="17">
        <v>18</v>
      </c>
      <c r="T221" s="17">
        <v>18</v>
      </c>
    </row>
    <row r="222" spans="2:21" x14ac:dyDescent="0.3">
      <c r="B222" s="3" t="s">
        <v>346</v>
      </c>
      <c r="C222" s="17">
        <v>23.833333333333332</v>
      </c>
      <c r="D222" s="17">
        <v>20.333333333333332</v>
      </c>
      <c r="E222" s="17">
        <v>21.166666666666668</v>
      </c>
      <c r="F222" s="17">
        <v>21</v>
      </c>
      <c r="G222" s="17">
        <v>22.333333333333332</v>
      </c>
      <c r="H222" s="51">
        <v>24.916666666666668</v>
      </c>
      <c r="I222" s="51">
        <v>25</v>
      </c>
      <c r="J222" s="51">
        <v>25</v>
      </c>
      <c r="K222" s="51">
        <v>25.166666666666668</v>
      </c>
      <c r="L222" s="51">
        <v>27.416666666666668</v>
      </c>
      <c r="M222" s="38">
        <v>27</v>
      </c>
      <c r="N222" s="69">
        <v>27</v>
      </c>
      <c r="O222" s="17">
        <v>27</v>
      </c>
      <c r="P222" s="17">
        <v>27</v>
      </c>
      <c r="Q222" s="17">
        <v>27</v>
      </c>
      <c r="R222" s="17">
        <v>27</v>
      </c>
      <c r="S222" s="17">
        <v>27</v>
      </c>
      <c r="T222" s="17">
        <v>27</v>
      </c>
    </row>
    <row r="223" spans="2:21" x14ac:dyDescent="0.3">
      <c r="B223" s="3" t="s">
        <v>347</v>
      </c>
      <c r="C223" s="17">
        <v>114.66666666666667</v>
      </c>
      <c r="D223" s="17">
        <v>108.91666666666667</v>
      </c>
      <c r="E223" s="17">
        <v>102.83333333333333</v>
      </c>
      <c r="F223" s="17">
        <v>99.416666666666671</v>
      </c>
      <c r="G223" s="17">
        <v>103.5</v>
      </c>
      <c r="H223" s="51">
        <v>102.16666666666667</v>
      </c>
      <c r="I223" s="51">
        <v>102.08333333333333</v>
      </c>
      <c r="J223" s="51">
        <v>100.16666666666667</v>
      </c>
      <c r="K223" s="51">
        <v>102.33333333333333</v>
      </c>
      <c r="L223" s="51">
        <v>107.75</v>
      </c>
      <c r="M223" s="38">
        <v>107.28571428571429</v>
      </c>
      <c r="N223" s="69">
        <v>109</v>
      </c>
      <c r="O223" s="17">
        <v>108</v>
      </c>
      <c r="P223" s="17">
        <v>107</v>
      </c>
      <c r="Q223" s="17">
        <v>107</v>
      </c>
      <c r="R223" s="17">
        <v>107</v>
      </c>
      <c r="S223" s="17">
        <v>107</v>
      </c>
      <c r="T223" s="17">
        <v>106</v>
      </c>
    </row>
    <row r="224" spans="2:21" x14ac:dyDescent="0.3">
      <c r="B224" s="3" t="s">
        <v>348</v>
      </c>
      <c r="C224" s="17">
        <v>27.75</v>
      </c>
      <c r="D224" s="17">
        <v>26.583333333333332</v>
      </c>
      <c r="E224" s="17">
        <v>27.833333333333332</v>
      </c>
      <c r="F224" s="17">
        <v>28.166666666666668</v>
      </c>
      <c r="G224" s="17">
        <v>28</v>
      </c>
      <c r="H224" s="51">
        <v>27.083333333333332</v>
      </c>
      <c r="I224" s="51">
        <v>26.583333333333332</v>
      </c>
      <c r="J224" s="51">
        <v>27.833333333333332</v>
      </c>
      <c r="K224" s="51">
        <v>25.916666666666668</v>
      </c>
      <c r="L224" s="51">
        <v>25.916666666666668</v>
      </c>
      <c r="M224" s="38">
        <v>25.571428571428573</v>
      </c>
      <c r="N224" s="69">
        <v>26</v>
      </c>
      <c r="O224" s="17">
        <v>26</v>
      </c>
      <c r="P224" s="17">
        <v>26</v>
      </c>
      <c r="Q224" s="17">
        <v>26</v>
      </c>
      <c r="R224" s="17">
        <v>25</v>
      </c>
      <c r="S224" s="17">
        <v>25</v>
      </c>
      <c r="T224" s="17">
        <v>25</v>
      </c>
    </row>
    <row r="225" spans="2:20" x14ac:dyDescent="0.3">
      <c r="B225" s="3" t="s">
        <v>349</v>
      </c>
      <c r="C225" s="17">
        <v>24.333333333333332</v>
      </c>
      <c r="D225" s="17">
        <v>25.333333333333332</v>
      </c>
      <c r="E225" s="17">
        <v>22.833333333333332</v>
      </c>
      <c r="F225" s="17">
        <v>22.416666666666668</v>
      </c>
      <c r="G225" s="17">
        <v>21.583333333333332</v>
      </c>
      <c r="H225" s="51">
        <v>20.333333333333332</v>
      </c>
      <c r="I225" s="51">
        <v>20.416666666666668</v>
      </c>
      <c r="J225" s="51">
        <v>20.166666666666668</v>
      </c>
      <c r="K225" s="51">
        <v>21.166666666666668</v>
      </c>
      <c r="L225" s="51">
        <v>21.25</v>
      </c>
      <c r="M225" s="38">
        <v>21.285714285714285</v>
      </c>
      <c r="N225" s="76">
        <v>21</v>
      </c>
      <c r="O225" s="18">
        <v>21</v>
      </c>
      <c r="P225" s="18">
        <v>22</v>
      </c>
      <c r="Q225" s="18">
        <v>22</v>
      </c>
      <c r="R225" s="18">
        <v>22</v>
      </c>
      <c r="S225" s="18">
        <v>21</v>
      </c>
      <c r="T225" s="18">
        <v>20</v>
      </c>
    </row>
    <row r="226" spans="2:20" x14ac:dyDescent="0.3">
      <c r="B226" s="3" t="s">
        <v>350</v>
      </c>
      <c r="C226" s="17">
        <v>38.416666666666664</v>
      </c>
      <c r="D226" s="17">
        <v>38.416666666666664</v>
      </c>
      <c r="E226" s="17">
        <v>36.5</v>
      </c>
      <c r="F226" s="17">
        <v>37.333333333333336</v>
      </c>
      <c r="G226" s="17">
        <v>35.333333333333336</v>
      </c>
      <c r="H226" s="51">
        <v>33</v>
      </c>
      <c r="I226" s="51">
        <v>33</v>
      </c>
      <c r="J226" s="51">
        <v>31.583333333333332</v>
      </c>
      <c r="K226" s="51">
        <v>36.083333333333336</v>
      </c>
      <c r="L226" s="51">
        <v>36.333333333333336</v>
      </c>
      <c r="M226" s="38">
        <v>34.714285714285715</v>
      </c>
      <c r="N226" s="69">
        <v>35</v>
      </c>
      <c r="O226" s="17">
        <v>35</v>
      </c>
      <c r="P226" s="17">
        <v>35</v>
      </c>
      <c r="Q226" s="17">
        <v>35</v>
      </c>
      <c r="R226" s="17">
        <v>35</v>
      </c>
      <c r="S226" s="17">
        <v>34</v>
      </c>
      <c r="T226" s="17">
        <v>34</v>
      </c>
    </row>
    <row r="227" spans="2:20" x14ac:dyDescent="0.3">
      <c r="B227" s="3" t="s">
        <v>351</v>
      </c>
      <c r="C227" s="17">
        <v>158.66666666666666</v>
      </c>
      <c r="D227" s="17">
        <v>170.41666666666666</v>
      </c>
      <c r="E227" s="17">
        <v>180.16666666666666</v>
      </c>
      <c r="F227" s="17">
        <v>180.08333333333334</v>
      </c>
      <c r="G227" s="17">
        <v>184.08333333333334</v>
      </c>
      <c r="H227" s="51">
        <v>184.66666666666666</v>
      </c>
      <c r="I227" s="51">
        <v>197.25</v>
      </c>
      <c r="J227" s="51">
        <v>199.83333333333334</v>
      </c>
      <c r="K227" s="51">
        <v>205</v>
      </c>
      <c r="L227" s="51">
        <v>198.91666666666666</v>
      </c>
      <c r="M227" s="38">
        <v>201.14285714285714</v>
      </c>
      <c r="N227" s="69">
        <v>200</v>
      </c>
      <c r="O227" s="17">
        <v>202</v>
      </c>
      <c r="P227" s="17">
        <v>203</v>
      </c>
      <c r="Q227" s="17">
        <v>202</v>
      </c>
      <c r="R227" s="17">
        <v>200</v>
      </c>
      <c r="S227" s="17">
        <v>203</v>
      </c>
      <c r="T227" s="17">
        <v>198</v>
      </c>
    </row>
    <row r="228" spans="2:20" x14ac:dyDescent="0.3">
      <c r="B228" s="3" t="s">
        <v>352</v>
      </c>
      <c r="C228" s="17">
        <v>78.75</v>
      </c>
      <c r="D228" s="17">
        <v>76.5</v>
      </c>
      <c r="E228" s="17">
        <v>71.083333333333329</v>
      </c>
      <c r="F228" s="17">
        <v>68.833333333333329</v>
      </c>
      <c r="G228" s="17">
        <v>65.083333333333329</v>
      </c>
      <c r="H228" s="51">
        <v>64.166666666666671</v>
      </c>
      <c r="I228" s="51">
        <v>62.666666666666664</v>
      </c>
      <c r="J228" s="51">
        <v>63.416666666666664</v>
      </c>
      <c r="K228" s="51">
        <v>67.833333333333329</v>
      </c>
      <c r="L228" s="51">
        <v>68.083333333333329</v>
      </c>
      <c r="M228" s="38">
        <v>68.714285714285708</v>
      </c>
      <c r="N228" s="69">
        <v>69</v>
      </c>
      <c r="O228" s="17">
        <v>69</v>
      </c>
      <c r="P228" s="17">
        <v>69</v>
      </c>
      <c r="Q228" s="17">
        <v>69</v>
      </c>
      <c r="R228" s="17">
        <v>69</v>
      </c>
      <c r="S228" s="17">
        <v>68</v>
      </c>
      <c r="T228" s="17">
        <v>68</v>
      </c>
    </row>
    <row r="229" spans="2:20" x14ac:dyDescent="0.3">
      <c r="B229" s="3" t="s">
        <v>625</v>
      </c>
      <c r="C229" s="17">
        <v>18.25</v>
      </c>
      <c r="D229" s="17">
        <v>20.166666666666668</v>
      </c>
      <c r="E229" s="17">
        <v>19.083333333333332</v>
      </c>
      <c r="F229" s="17">
        <v>19.166666666666668</v>
      </c>
      <c r="G229" s="17">
        <v>18.25</v>
      </c>
      <c r="H229" s="51">
        <v>19</v>
      </c>
      <c r="I229" s="51">
        <v>25</v>
      </c>
      <c r="J229" s="51">
        <v>25.916666666666668</v>
      </c>
      <c r="K229" s="51">
        <v>24.583333333333332</v>
      </c>
      <c r="L229" s="51">
        <v>23.833333333333332</v>
      </c>
      <c r="M229" s="38">
        <v>24.571428571428573</v>
      </c>
      <c r="N229" s="69">
        <v>24</v>
      </c>
      <c r="O229" s="17">
        <v>25</v>
      </c>
      <c r="P229" s="17">
        <v>25</v>
      </c>
      <c r="Q229" s="17">
        <v>25</v>
      </c>
      <c r="R229" s="17">
        <v>24</v>
      </c>
      <c r="S229" s="17">
        <v>24</v>
      </c>
      <c r="T229" s="17">
        <v>25</v>
      </c>
    </row>
    <row r="230" spans="2:20" x14ac:dyDescent="0.3">
      <c r="B230" s="3" t="s">
        <v>626</v>
      </c>
      <c r="C230" s="17">
        <v>23.916666666666668</v>
      </c>
      <c r="D230" s="17">
        <v>24.75</v>
      </c>
      <c r="E230" s="17">
        <v>21.75</v>
      </c>
      <c r="F230" s="17">
        <v>22.416666666666668</v>
      </c>
      <c r="G230" s="17">
        <v>26.916666666666668</v>
      </c>
      <c r="H230" s="51">
        <v>30.166666666666668</v>
      </c>
      <c r="I230" s="51">
        <v>31.166666666666668</v>
      </c>
      <c r="J230" s="51">
        <v>32.25</v>
      </c>
      <c r="K230" s="51">
        <v>34.833333333333336</v>
      </c>
      <c r="L230" s="51">
        <v>33.666666666666664</v>
      </c>
      <c r="M230" s="38">
        <v>34</v>
      </c>
      <c r="N230" s="69">
        <v>34</v>
      </c>
      <c r="O230" s="17">
        <v>34</v>
      </c>
      <c r="P230" s="17">
        <v>34</v>
      </c>
      <c r="Q230" s="17">
        <v>34</v>
      </c>
      <c r="R230" s="17">
        <v>34</v>
      </c>
      <c r="S230" s="17">
        <v>34</v>
      </c>
      <c r="T230" s="17">
        <v>34</v>
      </c>
    </row>
    <row r="231" spans="2:20" x14ac:dyDescent="0.3">
      <c r="B231" s="3" t="s">
        <v>627</v>
      </c>
      <c r="C231" s="17">
        <v>30.166666666666668</v>
      </c>
      <c r="D231" s="17">
        <v>30.083333333333332</v>
      </c>
      <c r="E231" s="17">
        <v>28.916666666666668</v>
      </c>
      <c r="F231" s="17">
        <v>30.166666666666668</v>
      </c>
      <c r="G231" s="17">
        <v>31.25</v>
      </c>
      <c r="H231" s="51">
        <v>36</v>
      </c>
      <c r="I231" s="51">
        <v>34.416666666666664</v>
      </c>
      <c r="J231" s="51">
        <v>34</v>
      </c>
      <c r="K231" s="51">
        <v>33.416666666666664</v>
      </c>
      <c r="L231" s="51">
        <v>33.75</v>
      </c>
      <c r="M231" s="38">
        <v>31.857142857142858</v>
      </c>
      <c r="N231" s="69">
        <v>32</v>
      </c>
      <c r="O231" s="17">
        <v>32</v>
      </c>
      <c r="P231" s="17">
        <v>32</v>
      </c>
      <c r="Q231" s="17">
        <v>32</v>
      </c>
      <c r="R231" s="17">
        <v>32</v>
      </c>
      <c r="S231" s="17">
        <v>32</v>
      </c>
      <c r="T231" s="17">
        <v>31</v>
      </c>
    </row>
    <row r="232" spans="2:20" x14ac:dyDescent="0.3">
      <c r="B232" s="3" t="s">
        <v>353</v>
      </c>
      <c r="C232" s="17">
        <v>316.91666666666669</v>
      </c>
      <c r="D232" s="17">
        <v>307.91666666666669</v>
      </c>
      <c r="E232" s="17">
        <v>293.75</v>
      </c>
      <c r="F232" s="17">
        <v>294.33333333333331</v>
      </c>
      <c r="G232" s="17">
        <v>307.66666666666669</v>
      </c>
      <c r="H232" s="51">
        <v>292.16666666666669</v>
      </c>
      <c r="I232" s="51">
        <v>290.25</v>
      </c>
      <c r="J232" s="51">
        <v>281.5</v>
      </c>
      <c r="K232" s="51">
        <v>278.08333333333331</v>
      </c>
      <c r="L232" s="51">
        <v>268.91666666666669</v>
      </c>
      <c r="M232" s="38">
        <v>266.42857142857144</v>
      </c>
      <c r="N232" s="76">
        <v>266</v>
      </c>
      <c r="O232" s="18">
        <v>267</v>
      </c>
      <c r="P232" s="18">
        <v>266</v>
      </c>
      <c r="Q232" s="18">
        <v>266</v>
      </c>
      <c r="R232" s="18">
        <v>268</v>
      </c>
      <c r="S232" s="18">
        <v>267</v>
      </c>
      <c r="T232" s="18">
        <v>265</v>
      </c>
    </row>
    <row r="233" spans="2:20" x14ac:dyDescent="0.3">
      <c r="B233" s="3" t="s">
        <v>354</v>
      </c>
      <c r="C233" s="17">
        <v>23.5</v>
      </c>
      <c r="D233" s="17">
        <v>20.666666666666668</v>
      </c>
      <c r="E233" s="17">
        <v>18.75</v>
      </c>
      <c r="F233" s="17">
        <v>17.666666666666668</v>
      </c>
      <c r="G233" s="17">
        <v>16.75</v>
      </c>
      <c r="H233" s="51">
        <v>23.416666666666668</v>
      </c>
      <c r="I233" s="51">
        <v>27.916666666666668</v>
      </c>
      <c r="J233" s="51">
        <v>28.333333333333332</v>
      </c>
      <c r="K233" s="51">
        <v>27.75</v>
      </c>
      <c r="L233" s="51">
        <v>30.727272727272727</v>
      </c>
      <c r="M233" s="38">
        <v>32.428571428571431</v>
      </c>
      <c r="N233" s="69">
        <v>31</v>
      </c>
      <c r="O233" s="17">
        <v>31</v>
      </c>
      <c r="P233" s="17">
        <v>33</v>
      </c>
      <c r="Q233" s="17">
        <v>33</v>
      </c>
      <c r="R233" s="17">
        <v>33</v>
      </c>
      <c r="S233" s="17">
        <v>33</v>
      </c>
      <c r="T233" s="17">
        <v>33</v>
      </c>
    </row>
    <row r="234" spans="2:20" x14ac:dyDescent="0.3">
      <c r="B234" s="3" t="s">
        <v>355</v>
      </c>
      <c r="C234" s="17">
        <v>32</v>
      </c>
      <c r="D234" s="17">
        <v>35.666666666666664</v>
      </c>
      <c r="E234" s="17">
        <v>35.833333333333336</v>
      </c>
      <c r="F234" s="17">
        <v>34.583333333333336</v>
      </c>
      <c r="G234" s="17">
        <v>31.666666666666668</v>
      </c>
      <c r="H234" s="51">
        <v>30.416666666666668</v>
      </c>
      <c r="I234" s="51">
        <v>29.083333333333332</v>
      </c>
      <c r="J234" s="51">
        <v>29.416666666666668</v>
      </c>
      <c r="K234" s="51">
        <v>35.5</v>
      </c>
      <c r="L234" s="51">
        <v>40.166666666666664</v>
      </c>
      <c r="M234" s="38">
        <v>35.571428571428569</v>
      </c>
      <c r="N234" s="69">
        <v>37</v>
      </c>
      <c r="O234" s="17">
        <v>36</v>
      </c>
      <c r="P234" s="17">
        <v>36</v>
      </c>
      <c r="Q234" s="17">
        <v>36</v>
      </c>
      <c r="R234" s="17">
        <v>35</v>
      </c>
      <c r="S234" s="17">
        <v>35</v>
      </c>
      <c r="T234" s="17">
        <v>34</v>
      </c>
    </row>
    <row r="235" spans="2:20" x14ac:dyDescent="0.3">
      <c r="B235" s="3" t="s">
        <v>356</v>
      </c>
      <c r="C235" s="17">
        <v>408.75</v>
      </c>
      <c r="D235" s="17">
        <v>401.5</v>
      </c>
      <c r="E235" s="17">
        <v>409.08333333333331</v>
      </c>
      <c r="F235" s="17">
        <v>374.25</v>
      </c>
      <c r="G235" s="17">
        <v>380.75</v>
      </c>
      <c r="H235" s="51">
        <v>372.66666666666669</v>
      </c>
      <c r="I235" s="51">
        <v>384.5</v>
      </c>
      <c r="J235" s="51">
        <v>402.83333333333331</v>
      </c>
      <c r="K235" s="51">
        <v>406</v>
      </c>
      <c r="L235" s="51">
        <v>401</v>
      </c>
      <c r="M235" s="38">
        <v>382.85714285714283</v>
      </c>
      <c r="N235" s="76">
        <v>390</v>
      </c>
      <c r="O235" s="18">
        <v>387</v>
      </c>
      <c r="P235" s="18">
        <v>386</v>
      </c>
      <c r="Q235" s="18">
        <v>386</v>
      </c>
      <c r="R235" s="18">
        <v>384</v>
      </c>
      <c r="S235" s="18">
        <v>377</v>
      </c>
      <c r="T235" s="18">
        <v>370</v>
      </c>
    </row>
    <row r="236" spans="2:20" x14ac:dyDescent="0.3">
      <c r="B236" s="3" t="s">
        <v>357</v>
      </c>
      <c r="C236" s="17">
        <v>74.75</v>
      </c>
      <c r="D236" s="17">
        <v>71.333333333333329</v>
      </c>
      <c r="E236" s="17">
        <v>70.416666666666671</v>
      </c>
      <c r="F236" s="17">
        <v>77.583333333333329</v>
      </c>
      <c r="G236" s="17">
        <v>80.666666666666671</v>
      </c>
      <c r="H236" s="51">
        <v>82</v>
      </c>
      <c r="I236" s="51">
        <v>82.083333333333329</v>
      </c>
      <c r="J236" s="51">
        <v>81.916666666666671</v>
      </c>
      <c r="K236" s="51">
        <v>80.75</v>
      </c>
      <c r="L236" s="51">
        <v>80.583333333333329</v>
      </c>
      <c r="M236" s="38">
        <v>78.571428571428569</v>
      </c>
      <c r="N236" s="69">
        <v>78</v>
      </c>
      <c r="O236" s="17">
        <v>78</v>
      </c>
      <c r="P236" s="17">
        <v>80</v>
      </c>
      <c r="Q236" s="17">
        <v>79</v>
      </c>
      <c r="R236" s="17">
        <v>78</v>
      </c>
      <c r="S236" s="17">
        <v>78</v>
      </c>
      <c r="T236" s="17">
        <v>79</v>
      </c>
    </row>
    <row r="237" spans="2:20" x14ac:dyDescent="0.3">
      <c r="B237" s="3" t="s">
        <v>358</v>
      </c>
      <c r="C237" s="17">
        <v>20.75</v>
      </c>
      <c r="D237" s="17">
        <v>21.083333333333332</v>
      </c>
      <c r="E237" s="17">
        <v>17.75</v>
      </c>
      <c r="F237" s="17">
        <v>17.166666666666668</v>
      </c>
      <c r="G237" s="17">
        <v>19.916666666666668</v>
      </c>
      <c r="H237" s="51">
        <v>21.083333333333332</v>
      </c>
      <c r="I237" s="51">
        <v>27.416666666666668</v>
      </c>
      <c r="J237" s="51">
        <v>28.75</v>
      </c>
      <c r="K237" s="51">
        <v>28.5</v>
      </c>
      <c r="L237" s="51">
        <v>32.5</v>
      </c>
      <c r="M237" s="38">
        <v>32.428571428571431</v>
      </c>
      <c r="N237" s="69">
        <v>33</v>
      </c>
      <c r="O237" s="17">
        <v>33</v>
      </c>
      <c r="P237" s="17">
        <v>33</v>
      </c>
      <c r="Q237" s="17">
        <v>33</v>
      </c>
      <c r="R237" s="17">
        <v>33</v>
      </c>
      <c r="S237" s="17">
        <v>32</v>
      </c>
      <c r="T237" s="17">
        <v>30</v>
      </c>
    </row>
    <row r="238" spans="2:20" x14ac:dyDescent="0.3">
      <c r="B238" s="3" t="s">
        <v>359</v>
      </c>
      <c r="C238" s="17">
        <v>41.833333333333336</v>
      </c>
      <c r="D238" s="17">
        <v>42.666666666666664</v>
      </c>
      <c r="E238" s="17">
        <v>43.5</v>
      </c>
      <c r="F238" s="17">
        <v>41.583333333333336</v>
      </c>
      <c r="G238" s="17">
        <v>40</v>
      </c>
      <c r="H238" s="51">
        <v>40</v>
      </c>
      <c r="I238" s="51">
        <v>40</v>
      </c>
      <c r="J238" s="51">
        <v>40.416666666666664</v>
      </c>
      <c r="K238" s="51">
        <v>44.75</v>
      </c>
      <c r="L238" s="51">
        <v>42.833333333333336</v>
      </c>
      <c r="M238" s="38">
        <v>40</v>
      </c>
      <c r="N238" s="69">
        <v>40</v>
      </c>
      <c r="O238" s="17">
        <v>40</v>
      </c>
      <c r="P238" s="17">
        <v>40</v>
      </c>
      <c r="Q238" s="17">
        <v>40</v>
      </c>
      <c r="R238" s="17">
        <v>40</v>
      </c>
      <c r="S238" s="17">
        <v>40</v>
      </c>
      <c r="T238" s="17">
        <v>40</v>
      </c>
    </row>
    <row r="239" spans="2:20" x14ac:dyDescent="0.3">
      <c r="B239" s="3" t="s">
        <v>360</v>
      </c>
      <c r="C239" s="17">
        <v>746</v>
      </c>
      <c r="D239" s="17">
        <v>770.33333333333337</v>
      </c>
      <c r="E239" s="17">
        <v>743.16666666666663</v>
      </c>
      <c r="F239" s="17">
        <v>721.66666666666663</v>
      </c>
      <c r="G239" s="17">
        <v>692.83333333333337</v>
      </c>
      <c r="H239" s="51">
        <v>677.08333333333337</v>
      </c>
      <c r="I239" s="51">
        <v>655.08333333333337</v>
      </c>
      <c r="J239" s="51">
        <v>682.25</v>
      </c>
      <c r="K239" s="51">
        <v>740.75</v>
      </c>
      <c r="L239" s="51">
        <v>785.33333333333337</v>
      </c>
      <c r="M239" s="38">
        <v>759.28571428571433</v>
      </c>
      <c r="N239" s="69">
        <v>778</v>
      </c>
      <c r="O239" s="17">
        <v>774</v>
      </c>
      <c r="P239" s="17">
        <v>770</v>
      </c>
      <c r="Q239" s="17">
        <v>762</v>
      </c>
      <c r="R239" s="17">
        <v>762</v>
      </c>
      <c r="S239" s="17">
        <v>748</v>
      </c>
      <c r="T239" s="17">
        <v>721</v>
      </c>
    </row>
    <row r="240" spans="2:20" x14ac:dyDescent="0.3">
      <c r="B240" s="3" t="s">
        <v>361</v>
      </c>
      <c r="C240" s="17">
        <v>13.75</v>
      </c>
      <c r="D240" s="17">
        <v>12.833333333333334</v>
      </c>
      <c r="E240" s="17">
        <v>10.666666666666666</v>
      </c>
      <c r="F240" s="17">
        <v>9.25</v>
      </c>
      <c r="G240" s="17">
        <v>6.416666666666667</v>
      </c>
      <c r="H240" s="51">
        <v>5.166666666666667</v>
      </c>
      <c r="I240" s="51">
        <v>3.8333333333333335</v>
      </c>
      <c r="J240" s="51">
        <v>2.4166666666666665</v>
      </c>
      <c r="K240" s="51">
        <v>1.6666666666666667</v>
      </c>
      <c r="L240" s="51">
        <v>1</v>
      </c>
      <c r="M240" s="38">
        <v>0</v>
      </c>
      <c r="N240" s="69">
        <v>0</v>
      </c>
      <c r="O240" s="17">
        <v>0</v>
      </c>
      <c r="P240" s="17">
        <v>0</v>
      </c>
      <c r="Q240" s="17">
        <v>0</v>
      </c>
      <c r="R240" s="17">
        <v>0</v>
      </c>
      <c r="S240" s="17">
        <v>0</v>
      </c>
      <c r="T240" s="17">
        <v>0</v>
      </c>
    </row>
    <row r="241" spans="2:20" x14ac:dyDescent="0.3">
      <c r="B241" s="3" t="s">
        <v>362</v>
      </c>
      <c r="C241" s="17">
        <v>44.583333333333336</v>
      </c>
      <c r="D241" s="17">
        <v>44.916666666666664</v>
      </c>
      <c r="E241" s="17">
        <v>42.916666666666664</v>
      </c>
      <c r="F241" s="17">
        <v>43.416666666666664</v>
      </c>
      <c r="G241" s="17">
        <v>41.75</v>
      </c>
      <c r="H241" s="51">
        <v>41.916666666666664</v>
      </c>
      <c r="I241" s="51">
        <v>40.333333333333336</v>
      </c>
      <c r="J241" s="51">
        <v>40.5</v>
      </c>
      <c r="K241" s="51">
        <v>40.666666666666664</v>
      </c>
      <c r="L241" s="51">
        <v>40.5</v>
      </c>
      <c r="M241" s="38">
        <v>37.285714285714285</v>
      </c>
      <c r="N241" s="69">
        <v>38</v>
      </c>
      <c r="O241" s="17">
        <v>38</v>
      </c>
      <c r="P241" s="17">
        <v>37</v>
      </c>
      <c r="Q241" s="17">
        <v>37</v>
      </c>
      <c r="R241" s="17">
        <v>37</v>
      </c>
      <c r="S241" s="17">
        <v>37</v>
      </c>
      <c r="T241" s="17">
        <v>37</v>
      </c>
    </row>
    <row r="242" spans="2:20" x14ac:dyDescent="0.3">
      <c r="B242" s="3" t="s">
        <v>628</v>
      </c>
      <c r="C242" s="17">
        <v>29.75</v>
      </c>
      <c r="D242" s="17">
        <v>30.916666666666668</v>
      </c>
      <c r="E242" s="17">
        <v>31</v>
      </c>
      <c r="F242" s="17">
        <v>31.333333333333332</v>
      </c>
      <c r="G242" s="17">
        <v>31.416666666666668</v>
      </c>
      <c r="H242" s="51">
        <v>32.333333333333336</v>
      </c>
      <c r="I242" s="51">
        <v>33.083333333333336</v>
      </c>
      <c r="J242" s="51">
        <v>35.75</v>
      </c>
      <c r="K242" s="51">
        <v>33.833333333333336</v>
      </c>
      <c r="L242" s="51">
        <v>34.416666666666664</v>
      </c>
      <c r="M242" s="38">
        <v>32.571428571428569</v>
      </c>
      <c r="N242" s="69">
        <v>33</v>
      </c>
      <c r="O242" s="17">
        <v>33</v>
      </c>
      <c r="P242" s="17">
        <v>33</v>
      </c>
      <c r="Q242" s="17">
        <v>33</v>
      </c>
      <c r="R242" s="17">
        <v>32</v>
      </c>
      <c r="S242" s="17">
        <v>32</v>
      </c>
      <c r="T242" s="17">
        <v>32</v>
      </c>
    </row>
    <row r="243" spans="2:20" x14ac:dyDescent="0.3">
      <c r="B243" s="3" t="s">
        <v>363</v>
      </c>
      <c r="C243" s="17">
        <v>32.666666666666664</v>
      </c>
      <c r="D243" s="17">
        <v>34.916666666666664</v>
      </c>
      <c r="E243" s="17">
        <v>35.333333333333336</v>
      </c>
      <c r="F243" s="17">
        <v>34.083333333333336</v>
      </c>
      <c r="G243" s="17">
        <v>34.166666666666664</v>
      </c>
      <c r="H243" s="51">
        <v>35</v>
      </c>
      <c r="I243" s="51">
        <v>34.166666666666664</v>
      </c>
      <c r="J243" s="51">
        <v>34</v>
      </c>
      <c r="K243" s="51">
        <v>33.5</v>
      </c>
      <c r="L243" s="51">
        <v>34</v>
      </c>
      <c r="M243" s="38">
        <v>34.571428571428569</v>
      </c>
      <c r="N243" s="69">
        <v>34</v>
      </c>
      <c r="O243" s="17">
        <v>35</v>
      </c>
      <c r="P243" s="17">
        <v>35</v>
      </c>
      <c r="Q243" s="17">
        <v>35</v>
      </c>
      <c r="R243" s="17">
        <v>34</v>
      </c>
      <c r="S243" s="17">
        <v>34</v>
      </c>
      <c r="T243" s="17">
        <v>35</v>
      </c>
    </row>
    <row r="244" spans="2:20" x14ac:dyDescent="0.3">
      <c r="B244" s="5" t="s">
        <v>629</v>
      </c>
      <c r="C244" s="19">
        <v>36.166666666666664</v>
      </c>
      <c r="D244" s="19">
        <v>37.083333333333336</v>
      </c>
      <c r="E244" s="19">
        <v>35.833333333333336</v>
      </c>
      <c r="F244" s="19">
        <v>34.416666666666664</v>
      </c>
      <c r="G244" s="19">
        <v>31.5</v>
      </c>
      <c r="H244" s="52">
        <v>30</v>
      </c>
      <c r="I244" s="51">
        <v>29.083333333333332</v>
      </c>
      <c r="J244" s="51">
        <v>29.5</v>
      </c>
      <c r="K244" s="51">
        <v>30.25</v>
      </c>
      <c r="L244" s="51">
        <v>29.583333333333332</v>
      </c>
      <c r="M244" s="38">
        <v>27.571428571428573</v>
      </c>
      <c r="N244" s="69">
        <v>28</v>
      </c>
      <c r="O244" s="17">
        <v>28</v>
      </c>
      <c r="P244" s="17">
        <v>28</v>
      </c>
      <c r="Q244" s="17">
        <v>28</v>
      </c>
      <c r="R244" s="17">
        <v>27</v>
      </c>
      <c r="S244" s="17">
        <v>27</v>
      </c>
      <c r="T244" s="17">
        <v>27</v>
      </c>
    </row>
    <row r="245" spans="2:20" x14ac:dyDescent="0.3">
      <c r="B245" s="27" t="s">
        <v>199</v>
      </c>
      <c r="C245" s="37">
        <f>+SUM(C246:C257)</f>
        <v>1191.4166666666667</v>
      </c>
      <c r="D245" s="37">
        <f t="shared" ref="D245:M245" si="39">+SUM(D246:D257)</f>
        <v>1183.8333333333333</v>
      </c>
      <c r="E245" s="37">
        <f t="shared" si="39"/>
        <v>1202.5833333333333</v>
      </c>
      <c r="F245" s="37">
        <f t="shared" si="39"/>
        <v>1192.1666666666667</v>
      </c>
      <c r="G245" s="37">
        <f t="shared" si="39"/>
        <v>1204.7500000000002</v>
      </c>
      <c r="H245" s="37">
        <f t="shared" si="39"/>
        <v>1201.75</v>
      </c>
      <c r="I245" s="37">
        <f t="shared" si="39"/>
        <v>1212.5833333333333</v>
      </c>
      <c r="J245" s="37">
        <f t="shared" si="39"/>
        <v>1250.5000000000002</v>
      </c>
      <c r="K245" s="37">
        <f t="shared" si="39"/>
        <v>1309.75</v>
      </c>
      <c r="L245" s="50">
        <f t="shared" si="39"/>
        <v>1409.9166666666665</v>
      </c>
      <c r="M245" s="50">
        <f t="shared" si="39"/>
        <v>1431.2857142857144</v>
      </c>
      <c r="N245" s="74">
        <f>+SUM(N246:N257)</f>
        <v>1418</v>
      </c>
      <c r="O245" s="108">
        <f t="shared" ref="O245:T245" si="40">+SUM(O246:O257)</f>
        <v>1438</v>
      </c>
      <c r="P245" s="108">
        <f t="shared" si="40"/>
        <v>1440</v>
      </c>
      <c r="Q245" s="108">
        <f t="shared" si="40"/>
        <v>1436</v>
      </c>
      <c r="R245" s="108">
        <f t="shared" si="40"/>
        <v>1433</v>
      </c>
      <c r="S245" s="108">
        <f t="shared" si="40"/>
        <v>1429</v>
      </c>
      <c r="T245" s="108">
        <f t="shared" si="40"/>
        <v>1425</v>
      </c>
    </row>
    <row r="246" spans="2:20" x14ac:dyDescent="0.3">
      <c r="B246" s="3" t="s">
        <v>364</v>
      </c>
      <c r="C246" s="17">
        <v>624.33333333333337</v>
      </c>
      <c r="D246" s="17">
        <v>615</v>
      </c>
      <c r="E246" s="17">
        <v>618.58333333333337</v>
      </c>
      <c r="F246" s="17">
        <v>605</v>
      </c>
      <c r="G246" s="17">
        <v>605</v>
      </c>
      <c r="H246" s="51">
        <v>594.41666666666663</v>
      </c>
      <c r="I246" s="51">
        <v>601.16666666666663</v>
      </c>
      <c r="J246" s="51">
        <v>620.33333333333337</v>
      </c>
      <c r="K246" s="51">
        <v>648.5</v>
      </c>
      <c r="L246" s="51">
        <v>657.5</v>
      </c>
      <c r="M246" s="38">
        <v>671.71428571428567</v>
      </c>
      <c r="N246" s="69">
        <v>674</v>
      </c>
      <c r="O246" s="17">
        <v>674</v>
      </c>
      <c r="P246" s="17">
        <v>673</v>
      </c>
      <c r="Q246" s="17">
        <v>673</v>
      </c>
      <c r="R246" s="17">
        <v>671</v>
      </c>
      <c r="S246" s="17">
        <v>668</v>
      </c>
      <c r="T246" s="17">
        <v>669</v>
      </c>
    </row>
    <row r="247" spans="2:20" x14ac:dyDescent="0.3">
      <c r="B247" s="3" t="s">
        <v>537</v>
      </c>
      <c r="C247" s="17">
        <v>6.916666666666667</v>
      </c>
      <c r="D247" s="17">
        <v>11.25</v>
      </c>
      <c r="E247" s="17">
        <v>14.166666666666666</v>
      </c>
      <c r="F247" s="17">
        <v>20.583333333333332</v>
      </c>
      <c r="G247" s="17">
        <v>23.333333333333332</v>
      </c>
      <c r="H247" s="51">
        <v>21.666666666666668</v>
      </c>
      <c r="I247" s="51">
        <v>23.666666666666668</v>
      </c>
      <c r="J247" s="51">
        <v>25.25</v>
      </c>
      <c r="K247" s="51">
        <v>123.75</v>
      </c>
      <c r="L247" s="51">
        <v>115.41666666666667</v>
      </c>
      <c r="M247" s="38">
        <v>93.428571428571431</v>
      </c>
      <c r="N247" s="69">
        <v>100</v>
      </c>
      <c r="O247" s="17">
        <v>100</v>
      </c>
      <c r="P247" s="17">
        <v>94</v>
      </c>
      <c r="Q247" s="17">
        <v>94</v>
      </c>
      <c r="R247" s="17">
        <v>89</v>
      </c>
      <c r="S247" s="17">
        <v>89</v>
      </c>
      <c r="T247" s="17">
        <v>88</v>
      </c>
    </row>
    <row r="248" spans="2:20" x14ac:dyDescent="0.3">
      <c r="B248" s="3" t="s">
        <v>630</v>
      </c>
      <c r="C248" s="17">
        <v>93.416666666666671</v>
      </c>
      <c r="D248" s="17">
        <v>91.666666666666671</v>
      </c>
      <c r="E248" s="17">
        <v>96.75</v>
      </c>
      <c r="F248" s="17">
        <v>99</v>
      </c>
      <c r="G248" s="17">
        <v>104.5</v>
      </c>
      <c r="H248" s="51">
        <v>107.33333333333333</v>
      </c>
      <c r="I248" s="51">
        <v>103.33333333333333</v>
      </c>
      <c r="J248" s="51">
        <v>109.33333333333333</v>
      </c>
      <c r="K248" s="51">
        <v>25</v>
      </c>
      <c r="L248" s="51">
        <v>28.416666666666668</v>
      </c>
      <c r="M248" s="38">
        <v>29.285714285714285</v>
      </c>
      <c r="N248" s="69">
        <v>28</v>
      </c>
      <c r="O248" s="17">
        <v>28</v>
      </c>
      <c r="P248" s="17">
        <v>29</v>
      </c>
      <c r="Q248" s="17">
        <v>30</v>
      </c>
      <c r="R248" s="17">
        <v>30</v>
      </c>
      <c r="S248" s="17">
        <v>30</v>
      </c>
      <c r="T248" s="17">
        <v>30</v>
      </c>
    </row>
    <row r="249" spans="2:20" x14ac:dyDescent="0.3">
      <c r="B249" s="3" t="s">
        <v>365</v>
      </c>
      <c r="C249" s="17">
        <v>48.833333333333336</v>
      </c>
      <c r="D249" s="17">
        <v>53.583333333333336</v>
      </c>
      <c r="E249" s="17">
        <v>52.75</v>
      </c>
      <c r="F249" s="17">
        <v>48.166666666666664</v>
      </c>
      <c r="G249" s="17">
        <v>46.416666666666664</v>
      </c>
      <c r="H249" s="51">
        <v>45</v>
      </c>
      <c r="I249" s="51">
        <v>42.333333333333336</v>
      </c>
      <c r="J249" s="51">
        <v>40.75</v>
      </c>
      <c r="K249" s="51">
        <v>41.5</v>
      </c>
      <c r="L249" s="51">
        <v>42.25</v>
      </c>
      <c r="M249" s="38">
        <v>38.857142857142854</v>
      </c>
      <c r="N249" s="69">
        <v>36</v>
      </c>
      <c r="O249" s="17">
        <v>39</v>
      </c>
      <c r="P249" s="17">
        <v>41</v>
      </c>
      <c r="Q249" s="17">
        <v>39</v>
      </c>
      <c r="R249" s="17">
        <v>39</v>
      </c>
      <c r="S249" s="17">
        <v>39</v>
      </c>
      <c r="T249" s="17">
        <v>39</v>
      </c>
    </row>
    <row r="250" spans="2:20" x14ac:dyDescent="0.3">
      <c r="B250" s="3" t="s">
        <v>539</v>
      </c>
      <c r="C250" s="17">
        <v>11.916666666666666</v>
      </c>
      <c r="D250" s="17">
        <v>13.666666666666666</v>
      </c>
      <c r="E250" s="17">
        <v>13.5</v>
      </c>
      <c r="F250" s="17">
        <v>14</v>
      </c>
      <c r="G250" s="17">
        <v>14.166666666666666</v>
      </c>
      <c r="H250" s="51">
        <v>12.833333333333334</v>
      </c>
      <c r="I250" s="51">
        <v>17.25</v>
      </c>
      <c r="J250" s="51">
        <v>14.916666666666666</v>
      </c>
      <c r="K250" s="51">
        <v>15.833333333333334</v>
      </c>
      <c r="L250" s="51">
        <v>16.666666666666668</v>
      </c>
      <c r="M250" s="38">
        <v>17</v>
      </c>
      <c r="N250" s="69">
        <v>17</v>
      </c>
      <c r="O250" s="17">
        <v>17</v>
      </c>
      <c r="P250" s="17">
        <v>17</v>
      </c>
      <c r="Q250" s="17">
        <v>17</v>
      </c>
      <c r="R250" s="17">
        <v>17</v>
      </c>
      <c r="S250" s="17">
        <v>17</v>
      </c>
      <c r="T250" s="17">
        <v>17</v>
      </c>
    </row>
    <row r="251" spans="2:20" x14ac:dyDescent="0.3">
      <c r="B251" s="3" t="s">
        <v>631</v>
      </c>
      <c r="C251" s="17">
        <v>36.583333333333336</v>
      </c>
      <c r="D251" s="17">
        <v>38.25</v>
      </c>
      <c r="E251" s="17">
        <v>35.916666666666664</v>
      </c>
      <c r="F251" s="17">
        <v>37.583333333333336</v>
      </c>
      <c r="G251" s="17">
        <v>40.583333333333336</v>
      </c>
      <c r="H251" s="51">
        <v>44.333333333333336</v>
      </c>
      <c r="I251" s="51">
        <v>44.333333333333336</v>
      </c>
      <c r="J251" s="51">
        <v>43.333333333333336</v>
      </c>
      <c r="K251" s="51">
        <v>43.5</v>
      </c>
      <c r="L251" s="51">
        <v>44.583333333333336</v>
      </c>
      <c r="M251" s="38">
        <v>44</v>
      </c>
      <c r="N251" s="69">
        <v>44</v>
      </c>
      <c r="O251" s="17">
        <v>44</v>
      </c>
      <c r="P251" s="17">
        <v>44</v>
      </c>
      <c r="Q251" s="17">
        <v>44</v>
      </c>
      <c r="R251" s="17">
        <v>44</v>
      </c>
      <c r="S251" s="17">
        <v>44</v>
      </c>
      <c r="T251" s="17">
        <v>44</v>
      </c>
    </row>
    <row r="252" spans="2:20" x14ac:dyDescent="0.3">
      <c r="B252" s="3" t="s">
        <v>366</v>
      </c>
      <c r="C252" s="17">
        <v>195.83333333333334</v>
      </c>
      <c r="D252" s="17">
        <v>199.75</v>
      </c>
      <c r="E252" s="17">
        <v>200.08333333333334</v>
      </c>
      <c r="F252" s="17">
        <v>197.66666666666666</v>
      </c>
      <c r="G252" s="17">
        <v>196</v>
      </c>
      <c r="H252" s="51">
        <v>197.41666666666666</v>
      </c>
      <c r="I252" s="51">
        <v>191.83333333333334</v>
      </c>
      <c r="J252" s="51">
        <v>206.25</v>
      </c>
      <c r="K252" s="51">
        <v>212</v>
      </c>
      <c r="L252" s="51">
        <v>297.75</v>
      </c>
      <c r="M252" s="38">
        <v>317.85714285714283</v>
      </c>
      <c r="N252" s="69">
        <v>308</v>
      </c>
      <c r="O252" s="17">
        <v>314</v>
      </c>
      <c r="P252" s="17">
        <v>319</v>
      </c>
      <c r="Q252" s="17">
        <v>322</v>
      </c>
      <c r="R252" s="17">
        <v>322</v>
      </c>
      <c r="S252" s="17">
        <v>321</v>
      </c>
      <c r="T252" s="17">
        <v>319</v>
      </c>
    </row>
    <row r="253" spans="2:20" x14ac:dyDescent="0.3">
      <c r="B253" s="3" t="s">
        <v>632</v>
      </c>
      <c r="C253" s="17">
        <v>25.166666666666668</v>
      </c>
      <c r="D253" s="17">
        <v>21.5</v>
      </c>
      <c r="E253" s="17">
        <v>23.25</v>
      </c>
      <c r="F253" s="17">
        <v>22.5</v>
      </c>
      <c r="G253" s="17">
        <v>21.916666666666668</v>
      </c>
      <c r="H253" s="51">
        <v>22.75</v>
      </c>
      <c r="I253" s="51">
        <v>21.833333333333332</v>
      </c>
      <c r="J253" s="51">
        <v>20.666666666666668</v>
      </c>
      <c r="K253" s="51">
        <v>20.083333333333332</v>
      </c>
      <c r="L253" s="51">
        <v>20</v>
      </c>
      <c r="M253" s="38">
        <v>19</v>
      </c>
      <c r="N253" s="69">
        <v>19</v>
      </c>
      <c r="O253" s="17">
        <v>19</v>
      </c>
      <c r="P253" s="17">
        <v>19</v>
      </c>
      <c r="Q253" s="17">
        <v>19</v>
      </c>
      <c r="R253" s="17">
        <v>19</v>
      </c>
      <c r="S253" s="17">
        <v>19</v>
      </c>
      <c r="T253" s="17">
        <v>19</v>
      </c>
    </row>
    <row r="254" spans="2:20" x14ac:dyDescent="0.3">
      <c r="B254" s="3" t="s">
        <v>409</v>
      </c>
      <c r="C254" s="17">
        <v>41.166666666666664</v>
      </c>
      <c r="D254" s="17">
        <v>38.416666666666664</v>
      </c>
      <c r="E254" s="17">
        <v>40.333333333333336</v>
      </c>
      <c r="F254" s="17">
        <v>40.25</v>
      </c>
      <c r="G254" s="17">
        <v>40.416666666666664</v>
      </c>
      <c r="H254" s="51">
        <v>40.5</v>
      </c>
      <c r="I254" s="51">
        <v>40.25</v>
      </c>
      <c r="J254" s="51">
        <v>39.5</v>
      </c>
      <c r="K254" s="51">
        <v>39</v>
      </c>
      <c r="L254" s="51">
        <v>40.083333333333336</v>
      </c>
      <c r="M254" s="38">
        <v>45.571428571428569</v>
      </c>
      <c r="N254" s="69">
        <v>40</v>
      </c>
      <c r="O254" s="17">
        <v>46</v>
      </c>
      <c r="P254" s="17">
        <v>46</v>
      </c>
      <c r="Q254" s="17">
        <v>46</v>
      </c>
      <c r="R254" s="17">
        <v>48</v>
      </c>
      <c r="S254" s="17">
        <v>47</v>
      </c>
      <c r="T254" s="17">
        <v>46</v>
      </c>
    </row>
    <row r="255" spans="2:20" x14ac:dyDescent="0.3">
      <c r="B255" s="3" t="s">
        <v>367</v>
      </c>
      <c r="C255" s="17">
        <v>72.583333333333329</v>
      </c>
      <c r="D255" s="17">
        <v>68.583333333333329</v>
      </c>
      <c r="E255" s="17">
        <v>70.75</v>
      </c>
      <c r="F255" s="17">
        <v>68.666666666666671</v>
      </c>
      <c r="G255" s="17">
        <v>72</v>
      </c>
      <c r="H255" s="51">
        <v>73.333333333333329</v>
      </c>
      <c r="I255" s="51">
        <v>76.25</v>
      </c>
      <c r="J255" s="51">
        <v>77.5</v>
      </c>
      <c r="K255" s="51">
        <v>82.75</v>
      </c>
      <c r="L255" s="51">
        <v>81.5</v>
      </c>
      <c r="M255" s="38">
        <v>85.571428571428569</v>
      </c>
      <c r="N255" s="69">
        <v>87</v>
      </c>
      <c r="O255" s="17">
        <v>87</v>
      </c>
      <c r="P255" s="17">
        <v>87</v>
      </c>
      <c r="Q255" s="17">
        <v>84</v>
      </c>
      <c r="R255" s="17">
        <v>84</v>
      </c>
      <c r="S255" s="17">
        <v>85</v>
      </c>
      <c r="T255" s="17">
        <v>85</v>
      </c>
    </row>
    <row r="256" spans="2:20" x14ac:dyDescent="0.3">
      <c r="B256" s="3" t="s">
        <v>548</v>
      </c>
      <c r="C256" s="17">
        <v>13</v>
      </c>
      <c r="D256" s="17">
        <v>11</v>
      </c>
      <c r="E256" s="17">
        <v>9.1666666666666661</v>
      </c>
      <c r="F256" s="17">
        <v>11</v>
      </c>
      <c r="G256" s="17">
        <v>11</v>
      </c>
      <c r="H256" s="51">
        <v>11</v>
      </c>
      <c r="I256" s="51">
        <v>11.5</v>
      </c>
      <c r="J256" s="51">
        <v>11.25</v>
      </c>
      <c r="K256" s="51">
        <v>9</v>
      </c>
      <c r="L256" s="51">
        <v>6.833333333333333</v>
      </c>
      <c r="M256" s="38">
        <v>7.4285714285714288</v>
      </c>
      <c r="N256" s="69">
        <v>8</v>
      </c>
      <c r="O256" s="17">
        <v>8</v>
      </c>
      <c r="P256" s="17">
        <v>8</v>
      </c>
      <c r="Q256" s="17">
        <v>7</v>
      </c>
      <c r="R256" s="17">
        <v>7</v>
      </c>
      <c r="S256" s="17">
        <v>7</v>
      </c>
      <c r="T256" s="17">
        <v>7</v>
      </c>
    </row>
    <row r="257" spans="2:20" x14ac:dyDescent="0.3">
      <c r="B257" s="3" t="s">
        <v>550</v>
      </c>
      <c r="C257" s="17">
        <v>21.666666666666668</v>
      </c>
      <c r="D257" s="17">
        <v>21.166666666666668</v>
      </c>
      <c r="E257" s="17">
        <v>27.333333333333332</v>
      </c>
      <c r="F257" s="17">
        <v>27.75</v>
      </c>
      <c r="G257" s="17">
        <v>29.416666666666668</v>
      </c>
      <c r="H257" s="51">
        <v>31.166666666666668</v>
      </c>
      <c r="I257" s="51">
        <v>38.833333333333336</v>
      </c>
      <c r="J257" s="51">
        <v>41.416666666666664</v>
      </c>
      <c r="K257" s="51">
        <v>48.833333333333336</v>
      </c>
      <c r="L257" s="51">
        <v>58.916666666666664</v>
      </c>
      <c r="M257" s="38">
        <v>61.571428571428569</v>
      </c>
      <c r="N257" s="69">
        <v>57</v>
      </c>
      <c r="O257" s="17">
        <v>62</v>
      </c>
      <c r="P257" s="17">
        <v>63</v>
      </c>
      <c r="Q257" s="17">
        <v>61</v>
      </c>
      <c r="R257" s="17">
        <v>63</v>
      </c>
      <c r="S257" s="17">
        <v>63</v>
      </c>
      <c r="T257" s="17">
        <v>62</v>
      </c>
    </row>
    <row r="258" spans="2:20" x14ac:dyDescent="0.3">
      <c r="B258" s="27" t="s">
        <v>200</v>
      </c>
      <c r="C258" s="37">
        <f t="shared" ref="C258:T258" si="41">+SUM(C259:C259)</f>
        <v>53.666666666666664</v>
      </c>
      <c r="D258" s="37">
        <f t="shared" si="41"/>
        <v>58.083333333333336</v>
      </c>
      <c r="E258" s="37">
        <f t="shared" si="41"/>
        <v>60.416666666666664</v>
      </c>
      <c r="F258" s="37">
        <f t="shared" si="41"/>
        <v>59.5</v>
      </c>
      <c r="G258" s="37">
        <f t="shared" si="41"/>
        <v>58.75</v>
      </c>
      <c r="H258" s="50">
        <f t="shared" ref="H258:M258" si="42">+SUM(H259:H259)</f>
        <v>60.416666666666664</v>
      </c>
      <c r="I258" s="50">
        <f t="shared" si="42"/>
        <v>64.5</v>
      </c>
      <c r="J258" s="50">
        <f t="shared" si="42"/>
        <v>68.916666666666671</v>
      </c>
      <c r="K258" s="50">
        <f t="shared" si="42"/>
        <v>81.75</v>
      </c>
      <c r="L258" s="50">
        <f t="shared" si="42"/>
        <v>79.75</v>
      </c>
      <c r="M258" s="50">
        <f t="shared" si="42"/>
        <v>74.142857142857139</v>
      </c>
      <c r="N258" s="74">
        <f t="shared" si="41"/>
        <v>78</v>
      </c>
      <c r="O258" s="108">
        <f t="shared" si="41"/>
        <v>77</v>
      </c>
      <c r="P258" s="108">
        <f t="shared" si="41"/>
        <v>76</v>
      </c>
      <c r="Q258" s="108">
        <f t="shared" si="41"/>
        <v>76</v>
      </c>
      <c r="R258" s="108">
        <f t="shared" si="41"/>
        <v>71</v>
      </c>
      <c r="S258" s="108">
        <f t="shared" si="41"/>
        <v>71</v>
      </c>
      <c r="T258" s="108">
        <f t="shared" si="41"/>
        <v>70</v>
      </c>
    </row>
    <row r="259" spans="2:20" x14ac:dyDescent="0.3">
      <c r="B259" s="5" t="s">
        <v>368</v>
      </c>
      <c r="C259" s="19">
        <v>53.666666666666664</v>
      </c>
      <c r="D259" s="19">
        <v>58.083333333333336</v>
      </c>
      <c r="E259" s="19">
        <v>60.416666666666664</v>
      </c>
      <c r="F259" s="19">
        <v>59.5</v>
      </c>
      <c r="G259" s="19">
        <v>58.75</v>
      </c>
      <c r="H259" s="52">
        <v>60.416666666666664</v>
      </c>
      <c r="I259" s="52">
        <v>64.5</v>
      </c>
      <c r="J259" s="52">
        <v>68.916666666666671</v>
      </c>
      <c r="K259" s="52">
        <v>81.75</v>
      </c>
      <c r="L259" s="52">
        <v>79.75</v>
      </c>
      <c r="M259" s="39">
        <v>74.142857142857139</v>
      </c>
      <c r="N259" s="75">
        <v>78</v>
      </c>
      <c r="O259" s="17">
        <v>77</v>
      </c>
      <c r="P259" s="17">
        <v>76</v>
      </c>
      <c r="Q259" s="17">
        <v>76</v>
      </c>
      <c r="R259" s="17">
        <v>71</v>
      </c>
      <c r="S259" s="17">
        <v>71</v>
      </c>
      <c r="T259" s="17">
        <v>70</v>
      </c>
    </row>
    <row r="260" spans="2:20" x14ac:dyDescent="0.3">
      <c r="B260" s="27" t="s">
        <v>201</v>
      </c>
      <c r="C260" s="37">
        <f>+SUM(C261:C273)</f>
        <v>1494.0833333333333</v>
      </c>
      <c r="D260" s="37">
        <f t="shared" ref="D260:M260" si="43">+SUM(D261:D273)</f>
        <v>1474.9166666666667</v>
      </c>
      <c r="E260" s="37">
        <f t="shared" si="43"/>
        <v>1476.8333333333333</v>
      </c>
      <c r="F260" s="37">
        <f t="shared" si="43"/>
        <v>1534.3333333333335</v>
      </c>
      <c r="G260" s="37">
        <f t="shared" si="43"/>
        <v>1599.75</v>
      </c>
      <c r="H260" s="37">
        <f t="shared" si="43"/>
        <v>1575.5833333333335</v>
      </c>
      <c r="I260" s="37">
        <f t="shared" si="43"/>
        <v>1559.6666666666667</v>
      </c>
      <c r="J260" s="37">
        <f t="shared" si="43"/>
        <v>1573.5</v>
      </c>
      <c r="K260" s="50">
        <f t="shared" si="43"/>
        <v>1624.6666666666667</v>
      </c>
      <c r="L260" s="50">
        <f t="shared" si="43"/>
        <v>1605.6666666666667</v>
      </c>
      <c r="M260" s="50">
        <f t="shared" si="43"/>
        <v>1554.7142857142858</v>
      </c>
      <c r="N260" s="74">
        <f>+SUM(N261:N273)</f>
        <v>1559</v>
      </c>
      <c r="O260" s="108">
        <f t="shared" ref="O260:T260" si="44">+SUM(O261:O273)</f>
        <v>1565</v>
      </c>
      <c r="P260" s="108">
        <f t="shared" si="44"/>
        <v>1566</v>
      </c>
      <c r="Q260" s="108">
        <f t="shared" si="44"/>
        <v>1557</v>
      </c>
      <c r="R260" s="108">
        <f t="shared" si="44"/>
        <v>1549</v>
      </c>
      <c r="S260" s="108">
        <f t="shared" si="44"/>
        <v>1541</v>
      </c>
      <c r="T260" s="108">
        <f t="shared" si="44"/>
        <v>1546</v>
      </c>
    </row>
    <row r="261" spans="2:20" x14ac:dyDescent="0.3">
      <c r="B261" s="3" t="s">
        <v>369</v>
      </c>
      <c r="C261" s="17">
        <v>122.58333333333333</v>
      </c>
      <c r="D261" s="17">
        <v>119.08333333333333</v>
      </c>
      <c r="E261" s="17">
        <v>123</v>
      </c>
      <c r="F261" s="17">
        <v>129.5</v>
      </c>
      <c r="G261" s="17">
        <v>138.5</v>
      </c>
      <c r="H261" s="51">
        <v>130.91666666666666</v>
      </c>
      <c r="I261" s="51">
        <v>126</v>
      </c>
      <c r="J261" s="51">
        <v>119.25</v>
      </c>
      <c r="K261" s="51">
        <v>116.33333333333333</v>
      </c>
      <c r="L261" s="51">
        <v>118.58333333333333</v>
      </c>
      <c r="M261" s="38">
        <v>116</v>
      </c>
      <c r="N261" s="69">
        <v>117</v>
      </c>
      <c r="O261" s="17">
        <v>116</v>
      </c>
      <c r="P261" s="17">
        <v>116</v>
      </c>
      <c r="Q261" s="17">
        <v>116</v>
      </c>
      <c r="R261" s="17">
        <v>116</v>
      </c>
      <c r="S261" s="17">
        <v>116</v>
      </c>
      <c r="T261" s="17">
        <v>115</v>
      </c>
    </row>
    <row r="262" spans="2:20" x14ac:dyDescent="0.3">
      <c r="B262" s="3" t="s">
        <v>633</v>
      </c>
      <c r="C262" s="17">
        <v>19</v>
      </c>
      <c r="D262" s="17">
        <v>20.25</v>
      </c>
      <c r="E262" s="17">
        <v>19.5</v>
      </c>
      <c r="F262" s="17">
        <v>21.083333333333332</v>
      </c>
      <c r="G262" s="17">
        <v>22</v>
      </c>
      <c r="H262" s="51">
        <v>21.583333333333332</v>
      </c>
      <c r="I262" s="51">
        <v>20.083333333333332</v>
      </c>
      <c r="J262" s="51">
        <v>20</v>
      </c>
      <c r="K262" s="51">
        <v>19.833333333333332</v>
      </c>
      <c r="L262" s="51">
        <v>20</v>
      </c>
      <c r="M262" s="38">
        <v>21.857142857142858</v>
      </c>
      <c r="N262" s="69">
        <v>22</v>
      </c>
      <c r="O262" s="17">
        <v>22</v>
      </c>
      <c r="P262" s="17">
        <v>22</v>
      </c>
      <c r="Q262" s="17">
        <v>22</v>
      </c>
      <c r="R262" s="17">
        <v>22</v>
      </c>
      <c r="S262" s="17">
        <v>22</v>
      </c>
      <c r="T262" s="17">
        <v>21</v>
      </c>
    </row>
    <row r="263" spans="2:20" x14ac:dyDescent="0.3">
      <c r="B263" s="3" t="s">
        <v>370</v>
      </c>
      <c r="C263" s="17">
        <v>32.5</v>
      </c>
      <c r="D263" s="17">
        <v>29.083333333333332</v>
      </c>
      <c r="E263" s="17">
        <v>27</v>
      </c>
      <c r="F263" s="17">
        <v>33.333333333333336</v>
      </c>
      <c r="G263" s="17">
        <v>39.166666666666664</v>
      </c>
      <c r="H263" s="51">
        <v>38.166666666666664</v>
      </c>
      <c r="I263" s="51">
        <v>36.5</v>
      </c>
      <c r="J263" s="51">
        <v>35</v>
      </c>
      <c r="K263" s="51">
        <v>36.833333333333336</v>
      </c>
      <c r="L263" s="51">
        <v>41.25</v>
      </c>
      <c r="M263" s="38">
        <v>42.142857142857146</v>
      </c>
      <c r="N263" s="69">
        <v>43</v>
      </c>
      <c r="O263" s="17">
        <v>43</v>
      </c>
      <c r="P263" s="17">
        <v>42</v>
      </c>
      <c r="Q263" s="17">
        <v>42</v>
      </c>
      <c r="R263" s="17">
        <v>42</v>
      </c>
      <c r="S263" s="17">
        <v>42</v>
      </c>
      <c r="T263" s="17">
        <v>41</v>
      </c>
    </row>
    <row r="264" spans="2:20" x14ac:dyDescent="0.3">
      <c r="B264" s="3" t="s">
        <v>634</v>
      </c>
      <c r="C264" s="17">
        <v>29.333333333333332</v>
      </c>
      <c r="D264" s="17">
        <v>31.333333333333332</v>
      </c>
      <c r="E264" s="17">
        <v>31.583333333333332</v>
      </c>
      <c r="F264" s="17">
        <v>32.083333333333336</v>
      </c>
      <c r="G264" s="17">
        <v>33</v>
      </c>
      <c r="H264" s="51">
        <v>40.166666666666664</v>
      </c>
      <c r="I264" s="51">
        <v>39.25</v>
      </c>
      <c r="J264" s="51">
        <v>39.25</v>
      </c>
      <c r="K264" s="51">
        <v>41.166666666666664</v>
      </c>
      <c r="L264" s="51">
        <v>32.166666666666664</v>
      </c>
      <c r="M264" s="38">
        <v>25.714285714285715</v>
      </c>
      <c r="N264" s="69">
        <v>27</v>
      </c>
      <c r="O264" s="17">
        <v>27</v>
      </c>
      <c r="P264" s="17">
        <v>27</v>
      </c>
      <c r="Q264" s="17">
        <v>25</v>
      </c>
      <c r="R264" s="17">
        <v>25</v>
      </c>
      <c r="S264" s="17">
        <v>25</v>
      </c>
      <c r="T264" s="17">
        <v>24</v>
      </c>
    </row>
    <row r="265" spans="2:20" x14ac:dyDescent="0.3">
      <c r="B265" s="3" t="s">
        <v>371</v>
      </c>
      <c r="C265" s="17">
        <v>146.83333333333334</v>
      </c>
      <c r="D265" s="17">
        <v>133.25</v>
      </c>
      <c r="E265" s="17">
        <v>131.16666666666666</v>
      </c>
      <c r="F265" s="17">
        <v>131.25</v>
      </c>
      <c r="G265" s="17">
        <v>128</v>
      </c>
      <c r="H265" s="51">
        <v>123.66666666666667</v>
      </c>
      <c r="I265" s="51">
        <v>123.66666666666667</v>
      </c>
      <c r="J265" s="51">
        <v>132.83333333333334</v>
      </c>
      <c r="K265" s="51">
        <v>135.58333333333334</v>
      </c>
      <c r="L265" s="51">
        <v>135.25</v>
      </c>
      <c r="M265" s="38">
        <v>136.85714285714286</v>
      </c>
      <c r="N265" s="69">
        <v>134</v>
      </c>
      <c r="O265" s="17">
        <v>137</v>
      </c>
      <c r="P265" s="17">
        <v>138</v>
      </c>
      <c r="Q265" s="17">
        <v>139</v>
      </c>
      <c r="R265" s="17">
        <v>136</v>
      </c>
      <c r="S265" s="17">
        <v>135</v>
      </c>
      <c r="T265" s="17">
        <v>139</v>
      </c>
    </row>
    <row r="266" spans="2:20" x14ac:dyDescent="0.3">
      <c r="B266" s="3" t="s">
        <v>372</v>
      </c>
      <c r="C266" s="17">
        <v>132</v>
      </c>
      <c r="D266" s="17">
        <v>126.25</v>
      </c>
      <c r="E266" s="17">
        <v>124.41666666666667</v>
      </c>
      <c r="F266" s="17">
        <v>120.66666666666667</v>
      </c>
      <c r="G266" s="17">
        <v>121.58333333333333</v>
      </c>
      <c r="H266" s="51">
        <v>124.16666666666667</v>
      </c>
      <c r="I266" s="51">
        <v>123.25</v>
      </c>
      <c r="J266" s="51">
        <v>121.08333333333333</v>
      </c>
      <c r="K266" s="51">
        <v>127.33333333333333</v>
      </c>
      <c r="L266" s="51">
        <v>124.83333333333333</v>
      </c>
      <c r="M266" s="38">
        <v>117.28571428571429</v>
      </c>
      <c r="N266" s="69">
        <v>119</v>
      </c>
      <c r="O266" s="17">
        <v>118</v>
      </c>
      <c r="P266" s="17">
        <v>118</v>
      </c>
      <c r="Q266" s="17">
        <v>118</v>
      </c>
      <c r="R266" s="17">
        <v>118</v>
      </c>
      <c r="S266" s="17">
        <v>115</v>
      </c>
      <c r="T266" s="17">
        <v>115</v>
      </c>
    </row>
    <row r="267" spans="2:20" x14ac:dyDescent="0.3">
      <c r="B267" s="3" t="s">
        <v>373</v>
      </c>
      <c r="C267" s="17">
        <v>65.833333333333329</v>
      </c>
      <c r="D267" s="17">
        <v>68</v>
      </c>
      <c r="E267" s="17">
        <v>66.583333333333329</v>
      </c>
      <c r="F267" s="17">
        <v>73.666666666666671</v>
      </c>
      <c r="G267" s="17">
        <v>83.75</v>
      </c>
      <c r="H267" s="51">
        <v>82.583333333333329</v>
      </c>
      <c r="I267" s="51">
        <v>85.25</v>
      </c>
      <c r="J267" s="51">
        <v>84.416666666666671</v>
      </c>
      <c r="K267" s="51">
        <v>82</v>
      </c>
      <c r="L267" s="51">
        <v>79.666666666666671</v>
      </c>
      <c r="M267" s="38">
        <v>76</v>
      </c>
      <c r="N267" s="69">
        <v>78</v>
      </c>
      <c r="O267" s="17">
        <v>78</v>
      </c>
      <c r="P267" s="17">
        <v>76</v>
      </c>
      <c r="Q267" s="17">
        <v>77</v>
      </c>
      <c r="R267" s="17">
        <v>75</v>
      </c>
      <c r="S267" s="17">
        <v>74</v>
      </c>
      <c r="T267" s="17">
        <v>74</v>
      </c>
    </row>
    <row r="268" spans="2:20" x14ac:dyDescent="0.3">
      <c r="B268" s="3" t="s">
        <v>635</v>
      </c>
      <c r="C268" s="17">
        <v>23.583333333333332</v>
      </c>
      <c r="D268" s="17">
        <v>26</v>
      </c>
      <c r="E268" s="17">
        <v>26.083333333333332</v>
      </c>
      <c r="F268" s="17">
        <v>25.75</v>
      </c>
      <c r="G268" s="17">
        <v>25.5</v>
      </c>
      <c r="H268" s="51">
        <v>25.083333333333332</v>
      </c>
      <c r="I268" s="51">
        <v>23.666666666666668</v>
      </c>
      <c r="J268" s="51">
        <v>22.75</v>
      </c>
      <c r="K268" s="51">
        <v>21.25</v>
      </c>
      <c r="L268" s="51">
        <v>17.583333333333332</v>
      </c>
      <c r="M268" s="38">
        <v>16.571428571428573</v>
      </c>
      <c r="N268" s="69">
        <v>16</v>
      </c>
      <c r="O268" s="17">
        <v>16</v>
      </c>
      <c r="P268" s="17">
        <v>16</v>
      </c>
      <c r="Q268" s="17">
        <v>16</v>
      </c>
      <c r="R268" s="17">
        <v>17</v>
      </c>
      <c r="S268" s="17">
        <v>18</v>
      </c>
      <c r="T268" s="17">
        <v>17</v>
      </c>
    </row>
    <row r="269" spans="2:20" x14ac:dyDescent="0.3">
      <c r="B269" s="3" t="s">
        <v>374</v>
      </c>
      <c r="C269" s="17">
        <v>200.83333333333334</v>
      </c>
      <c r="D269" s="17">
        <v>197.41666666666666</v>
      </c>
      <c r="E269" s="17">
        <v>196.66666666666666</v>
      </c>
      <c r="F269" s="17">
        <v>199.33333333333334</v>
      </c>
      <c r="G269" s="17">
        <v>202.91666666666666</v>
      </c>
      <c r="H269" s="51">
        <v>207.25</v>
      </c>
      <c r="I269" s="51">
        <v>217.5</v>
      </c>
      <c r="J269" s="51">
        <v>220.58333333333334</v>
      </c>
      <c r="K269" s="51">
        <v>219.91666666666666</v>
      </c>
      <c r="L269" s="51">
        <v>219.33333333333334</v>
      </c>
      <c r="M269" s="38">
        <v>216.28571428571428</v>
      </c>
      <c r="N269" s="69">
        <v>216</v>
      </c>
      <c r="O269" s="17">
        <v>218</v>
      </c>
      <c r="P269" s="17">
        <v>222</v>
      </c>
      <c r="Q269" s="17">
        <v>216</v>
      </c>
      <c r="R269" s="17">
        <v>215</v>
      </c>
      <c r="S269" s="17">
        <v>214</v>
      </c>
      <c r="T269" s="17">
        <v>213</v>
      </c>
    </row>
    <row r="270" spans="2:20" x14ac:dyDescent="0.3">
      <c r="B270" s="3" t="s">
        <v>636</v>
      </c>
      <c r="C270" s="17">
        <v>36.166666666666664</v>
      </c>
      <c r="D270" s="17">
        <v>36.333333333333336</v>
      </c>
      <c r="E270" s="17">
        <v>35.583333333333336</v>
      </c>
      <c r="F270" s="17">
        <v>33</v>
      </c>
      <c r="G270" s="17">
        <v>24.083333333333332</v>
      </c>
      <c r="H270" s="51">
        <v>23.5</v>
      </c>
      <c r="I270" s="51">
        <v>23</v>
      </c>
      <c r="J270" s="51">
        <v>23.583333333333332</v>
      </c>
      <c r="K270" s="51">
        <v>23</v>
      </c>
      <c r="L270" s="51">
        <v>21.166666666666668</v>
      </c>
      <c r="M270" s="38">
        <v>17.571428571428573</v>
      </c>
      <c r="N270" s="69">
        <v>18</v>
      </c>
      <c r="O270" s="17">
        <v>18</v>
      </c>
      <c r="P270" s="17">
        <v>18</v>
      </c>
      <c r="Q270" s="17">
        <v>18</v>
      </c>
      <c r="R270" s="17">
        <v>17</v>
      </c>
      <c r="S270" s="17">
        <v>17</v>
      </c>
      <c r="T270" s="17">
        <v>17</v>
      </c>
    </row>
    <row r="271" spans="2:20" x14ac:dyDescent="0.3">
      <c r="B271" s="3" t="s">
        <v>375</v>
      </c>
      <c r="C271" s="17">
        <v>518.83333333333337</v>
      </c>
      <c r="D271" s="17">
        <v>527.5</v>
      </c>
      <c r="E271" s="17">
        <v>541.66666666666663</v>
      </c>
      <c r="F271" s="17">
        <v>589.08333333333337</v>
      </c>
      <c r="G271" s="17">
        <v>637.5</v>
      </c>
      <c r="H271" s="51">
        <v>618.33333333333337</v>
      </c>
      <c r="I271" s="51">
        <v>609.33333333333337</v>
      </c>
      <c r="J271" s="51">
        <v>622.33333333333337</v>
      </c>
      <c r="K271" s="51">
        <v>667.25</v>
      </c>
      <c r="L271" s="51">
        <v>663.08333333333337</v>
      </c>
      <c r="M271" s="38">
        <v>640.28571428571433</v>
      </c>
      <c r="N271" s="69">
        <v>642</v>
      </c>
      <c r="O271" s="17">
        <v>644</v>
      </c>
      <c r="P271" s="17">
        <v>643</v>
      </c>
      <c r="Q271" s="17">
        <v>640</v>
      </c>
      <c r="R271" s="17">
        <v>637</v>
      </c>
      <c r="S271" s="17">
        <v>635</v>
      </c>
      <c r="T271" s="17">
        <v>641</v>
      </c>
    </row>
    <row r="272" spans="2:20" x14ac:dyDescent="0.3">
      <c r="B272" s="3" t="s">
        <v>376</v>
      </c>
      <c r="C272" s="17">
        <v>96.25</v>
      </c>
      <c r="D272" s="17">
        <v>93.166666666666671</v>
      </c>
      <c r="E272" s="17">
        <v>91</v>
      </c>
      <c r="F272" s="17">
        <v>86.916666666666671</v>
      </c>
      <c r="G272" s="17">
        <v>83.583333333333329</v>
      </c>
      <c r="H272" s="51">
        <v>82.25</v>
      </c>
      <c r="I272" s="51">
        <v>81.916666666666671</v>
      </c>
      <c r="J272" s="51">
        <v>84.083333333333329</v>
      </c>
      <c r="K272" s="51">
        <v>88.75</v>
      </c>
      <c r="L272" s="51">
        <v>90.416666666666671</v>
      </c>
      <c r="M272" s="38">
        <v>86.142857142857139</v>
      </c>
      <c r="N272" s="69">
        <v>86</v>
      </c>
      <c r="O272" s="17">
        <v>87</v>
      </c>
      <c r="P272" s="17">
        <v>86</v>
      </c>
      <c r="Q272" s="17">
        <v>85</v>
      </c>
      <c r="R272" s="17">
        <v>86</v>
      </c>
      <c r="S272" s="17">
        <v>86</v>
      </c>
      <c r="T272" s="17">
        <v>87</v>
      </c>
    </row>
    <row r="273" spans="2:20" x14ac:dyDescent="0.3">
      <c r="B273" s="5" t="s">
        <v>607</v>
      </c>
      <c r="C273" s="19">
        <v>70.333333333333329</v>
      </c>
      <c r="D273" s="19">
        <v>67.25</v>
      </c>
      <c r="E273" s="19">
        <v>62.583333333333336</v>
      </c>
      <c r="F273" s="19">
        <v>58.666666666666664</v>
      </c>
      <c r="G273" s="19">
        <v>60.166666666666664</v>
      </c>
      <c r="H273" s="52">
        <v>57.916666666666664</v>
      </c>
      <c r="I273" s="52">
        <v>50.25</v>
      </c>
      <c r="J273" s="52">
        <v>48.333333333333336</v>
      </c>
      <c r="K273" s="52">
        <v>45.416666666666664</v>
      </c>
      <c r="L273" s="52">
        <v>42.333333333333336</v>
      </c>
      <c r="M273" s="39">
        <v>42</v>
      </c>
      <c r="N273" s="75">
        <v>41</v>
      </c>
      <c r="O273" s="17">
        <v>41</v>
      </c>
      <c r="P273" s="17">
        <v>42</v>
      </c>
      <c r="Q273" s="17">
        <v>43</v>
      </c>
      <c r="R273" s="17">
        <v>43</v>
      </c>
      <c r="S273" s="17">
        <v>42</v>
      </c>
      <c r="T273" s="17">
        <v>42</v>
      </c>
    </row>
    <row r="274" spans="2:20" x14ac:dyDescent="0.3">
      <c r="B274" s="27" t="s">
        <v>202</v>
      </c>
      <c r="C274" s="37">
        <f>+SUM(C275:C279)</f>
        <v>281.5</v>
      </c>
      <c r="D274" s="37">
        <f t="shared" ref="D274:T274" si="45">+SUM(D275:D279)</f>
        <v>308</v>
      </c>
      <c r="E274" s="37">
        <f t="shared" si="45"/>
        <v>310.83333333333337</v>
      </c>
      <c r="F274" s="37">
        <f t="shared" si="45"/>
        <v>331.16666666666669</v>
      </c>
      <c r="G274" s="37">
        <f t="shared" si="45"/>
        <v>346.33333333333337</v>
      </c>
      <c r="H274" s="50">
        <f t="shared" ref="H274:M274" si="46">+SUM(H275:H279)</f>
        <v>359.66666666666669</v>
      </c>
      <c r="I274" s="50">
        <f t="shared" si="46"/>
        <v>353.25</v>
      </c>
      <c r="J274" s="50">
        <f t="shared" si="46"/>
        <v>337.16666666666669</v>
      </c>
      <c r="K274" s="50">
        <f t="shared" si="46"/>
        <v>324.75</v>
      </c>
      <c r="L274" s="50">
        <f t="shared" si="46"/>
        <v>292.25</v>
      </c>
      <c r="M274" s="50">
        <f t="shared" si="46"/>
        <v>266</v>
      </c>
      <c r="N274" s="74">
        <f t="shared" si="45"/>
        <v>272</v>
      </c>
      <c r="O274" s="108">
        <f t="shared" si="45"/>
        <v>270</v>
      </c>
      <c r="P274" s="108">
        <f t="shared" si="45"/>
        <v>269</v>
      </c>
      <c r="Q274" s="108">
        <f t="shared" si="45"/>
        <v>268</v>
      </c>
      <c r="R274" s="108">
        <f t="shared" si="45"/>
        <v>266</v>
      </c>
      <c r="S274" s="108">
        <f t="shared" si="45"/>
        <v>261</v>
      </c>
      <c r="T274" s="108">
        <f t="shared" si="45"/>
        <v>256</v>
      </c>
    </row>
    <row r="275" spans="2:20" x14ac:dyDescent="0.3">
      <c r="B275" s="3" t="s">
        <v>377</v>
      </c>
      <c r="C275" s="17">
        <v>24.5</v>
      </c>
      <c r="D275" s="17">
        <v>24.333333333333332</v>
      </c>
      <c r="E275" s="17">
        <v>21.5</v>
      </c>
      <c r="F275" s="17">
        <v>22.166666666666668</v>
      </c>
      <c r="G275" s="17">
        <v>26.166666666666668</v>
      </c>
      <c r="H275" s="51">
        <v>29.666666666666668</v>
      </c>
      <c r="I275" s="51">
        <v>29.416666666666668</v>
      </c>
      <c r="J275" s="51">
        <v>30</v>
      </c>
      <c r="K275" s="51">
        <v>27.583333333333332</v>
      </c>
      <c r="L275" s="51">
        <v>25.833333333333332</v>
      </c>
      <c r="M275" s="38">
        <v>26.571428571428573</v>
      </c>
      <c r="N275" s="69">
        <v>26</v>
      </c>
      <c r="O275" s="17">
        <v>26</v>
      </c>
      <c r="P275" s="17">
        <v>26</v>
      </c>
      <c r="Q275" s="17">
        <v>28</v>
      </c>
      <c r="R275" s="17">
        <v>28</v>
      </c>
      <c r="S275" s="17">
        <v>26</v>
      </c>
      <c r="T275" s="17">
        <v>26</v>
      </c>
    </row>
    <row r="276" spans="2:20" x14ac:dyDescent="0.3">
      <c r="B276" s="3" t="s">
        <v>637</v>
      </c>
      <c r="C276" s="17">
        <v>16.166666666666668</v>
      </c>
      <c r="D276" s="17">
        <v>14.833333333333334</v>
      </c>
      <c r="E276" s="17">
        <v>14.083333333333334</v>
      </c>
      <c r="F276" s="17">
        <v>16.25</v>
      </c>
      <c r="G276" s="17">
        <v>16.916666666666668</v>
      </c>
      <c r="H276" s="51">
        <v>18</v>
      </c>
      <c r="I276" s="51">
        <v>17.583333333333332</v>
      </c>
      <c r="J276" s="51">
        <v>18</v>
      </c>
      <c r="K276" s="51">
        <v>19.666666666666668</v>
      </c>
      <c r="L276" s="51">
        <v>21.25</v>
      </c>
      <c r="M276" s="38">
        <v>20.142857142857142</v>
      </c>
      <c r="N276" s="69">
        <v>20</v>
      </c>
      <c r="O276" s="17">
        <v>20</v>
      </c>
      <c r="P276" s="17">
        <v>20</v>
      </c>
      <c r="Q276" s="17">
        <v>20</v>
      </c>
      <c r="R276" s="17">
        <v>21</v>
      </c>
      <c r="S276" s="17">
        <v>20</v>
      </c>
      <c r="T276" s="17">
        <v>20</v>
      </c>
    </row>
    <row r="277" spans="2:20" x14ac:dyDescent="0.3">
      <c r="B277" s="3" t="s">
        <v>638</v>
      </c>
      <c r="C277" s="17">
        <v>27.416666666666668</v>
      </c>
      <c r="D277" s="17">
        <v>25.166666666666668</v>
      </c>
      <c r="E277" s="17">
        <v>22.166666666666668</v>
      </c>
      <c r="F277" s="17">
        <v>20.583333333333332</v>
      </c>
      <c r="G277" s="17">
        <v>19.583333333333332</v>
      </c>
      <c r="H277" s="51">
        <v>26.333333333333332</v>
      </c>
      <c r="I277" s="51">
        <v>24.833333333333332</v>
      </c>
      <c r="J277" s="51">
        <v>23.833333333333332</v>
      </c>
      <c r="K277" s="51">
        <v>21.416666666666668</v>
      </c>
      <c r="L277" s="51">
        <v>22.166666666666668</v>
      </c>
      <c r="M277" s="38">
        <v>19.857142857142858</v>
      </c>
      <c r="N277" s="69">
        <v>22</v>
      </c>
      <c r="O277" s="17">
        <v>20</v>
      </c>
      <c r="P277" s="17">
        <v>20</v>
      </c>
      <c r="Q277" s="17">
        <v>21</v>
      </c>
      <c r="R277" s="17">
        <v>20</v>
      </c>
      <c r="S277" s="17">
        <v>19</v>
      </c>
      <c r="T277" s="17">
        <v>17</v>
      </c>
    </row>
    <row r="278" spans="2:20" x14ac:dyDescent="0.3">
      <c r="B278" s="3" t="s">
        <v>639</v>
      </c>
      <c r="C278" s="17">
        <v>40.583333333333336</v>
      </c>
      <c r="D278" s="17">
        <v>58.916666666666664</v>
      </c>
      <c r="E278" s="17">
        <v>55.5</v>
      </c>
      <c r="F278" s="17">
        <v>54.083333333333336</v>
      </c>
      <c r="G278" s="17">
        <v>52.833333333333336</v>
      </c>
      <c r="H278" s="51">
        <v>51.583333333333336</v>
      </c>
      <c r="I278" s="51">
        <v>53.25</v>
      </c>
      <c r="J278" s="51">
        <v>47.5</v>
      </c>
      <c r="K278" s="51">
        <v>47.166666666666664</v>
      </c>
      <c r="L278" s="51">
        <v>50.333333333333336</v>
      </c>
      <c r="M278" s="38">
        <v>54.285714285714285</v>
      </c>
      <c r="N278" s="69">
        <v>53</v>
      </c>
      <c r="O278" s="17">
        <v>55</v>
      </c>
      <c r="P278" s="17">
        <v>55</v>
      </c>
      <c r="Q278" s="17">
        <v>55</v>
      </c>
      <c r="R278" s="17">
        <v>54</v>
      </c>
      <c r="S278" s="17">
        <v>54</v>
      </c>
      <c r="T278" s="17">
        <v>54</v>
      </c>
    </row>
    <row r="279" spans="2:20" x14ac:dyDescent="0.3">
      <c r="B279" s="5" t="s">
        <v>378</v>
      </c>
      <c r="C279" s="19">
        <v>172.83333333333334</v>
      </c>
      <c r="D279" s="19">
        <v>184.75</v>
      </c>
      <c r="E279" s="19">
        <v>197.58333333333334</v>
      </c>
      <c r="F279" s="19">
        <v>218.08333333333334</v>
      </c>
      <c r="G279" s="19">
        <v>230.83333333333334</v>
      </c>
      <c r="H279" s="52">
        <v>234.08333333333334</v>
      </c>
      <c r="I279" s="52">
        <v>228.16666666666666</v>
      </c>
      <c r="J279" s="52">
        <v>217.83333333333334</v>
      </c>
      <c r="K279" s="52">
        <v>208.91666666666666</v>
      </c>
      <c r="L279" s="52">
        <v>172.66666666666666</v>
      </c>
      <c r="M279" s="39">
        <v>145.14285714285714</v>
      </c>
      <c r="N279" s="75">
        <v>151</v>
      </c>
      <c r="O279" s="17">
        <v>149</v>
      </c>
      <c r="P279" s="17">
        <v>148</v>
      </c>
      <c r="Q279" s="17">
        <v>144</v>
      </c>
      <c r="R279" s="17">
        <v>143</v>
      </c>
      <c r="S279" s="17">
        <v>142</v>
      </c>
      <c r="T279" s="17">
        <v>139</v>
      </c>
    </row>
    <row r="280" spans="2:20" x14ac:dyDescent="0.3">
      <c r="B280" s="27" t="s">
        <v>203</v>
      </c>
      <c r="C280" s="37">
        <f>+SUM(C281:C286)</f>
        <v>122.5</v>
      </c>
      <c r="D280" s="37">
        <f t="shared" ref="D280:T280" si="47">+SUM(D281:D286)</f>
        <v>118.83333333333334</v>
      </c>
      <c r="E280" s="37">
        <f t="shared" si="47"/>
        <v>117.16666666666667</v>
      </c>
      <c r="F280" s="37">
        <f t="shared" si="47"/>
        <v>121.16666666666666</v>
      </c>
      <c r="G280" s="37">
        <f t="shared" si="47"/>
        <v>133.08333333333334</v>
      </c>
      <c r="H280" s="50">
        <f t="shared" si="47"/>
        <v>136.16666666666669</v>
      </c>
      <c r="I280" s="50">
        <f t="shared" si="47"/>
        <v>140.33333333333334</v>
      </c>
      <c r="J280" s="50">
        <f t="shared" si="47"/>
        <v>146.83333333333331</v>
      </c>
      <c r="K280" s="50">
        <f t="shared" si="47"/>
        <v>150.91666666666666</v>
      </c>
      <c r="L280" s="50">
        <f t="shared" si="47"/>
        <v>154.41666666666669</v>
      </c>
      <c r="M280" s="50">
        <f t="shared" si="47"/>
        <v>153.71428571428572</v>
      </c>
      <c r="N280" s="74">
        <f t="shared" si="47"/>
        <v>157</v>
      </c>
      <c r="O280" s="108">
        <f t="shared" si="47"/>
        <v>154</v>
      </c>
      <c r="P280" s="108">
        <f t="shared" si="47"/>
        <v>155</v>
      </c>
      <c r="Q280" s="108">
        <f t="shared" si="47"/>
        <v>154</v>
      </c>
      <c r="R280" s="108">
        <f t="shared" si="47"/>
        <v>153</v>
      </c>
      <c r="S280" s="108">
        <f t="shared" si="47"/>
        <v>153</v>
      </c>
      <c r="T280" s="108">
        <f t="shared" si="47"/>
        <v>150</v>
      </c>
    </row>
    <row r="281" spans="2:20" x14ac:dyDescent="0.3">
      <c r="B281" s="3" t="s">
        <v>640</v>
      </c>
      <c r="C281" s="17">
        <v>6.833333333333333</v>
      </c>
      <c r="D281" s="17">
        <v>6.25</v>
      </c>
      <c r="E281" s="17">
        <v>7.666666666666667</v>
      </c>
      <c r="F281" s="17">
        <v>9</v>
      </c>
      <c r="G281" s="17">
        <v>8.4166666666666661</v>
      </c>
      <c r="H281" s="51">
        <v>9.1666666666666661</v>
      </c>
      <c r="I281" s="51">
        <v>11</v>
      </c>
      <c r="J281" s="51">
        <v>11.166666666666666</v>
      </c>
      <c r="K281" s="51">
        <v>10.5</v>
      </c>
      <c r="L281" s="51">
        <v>11</v>
      </c>
      <c r="M281" s="38">
        <v>10.571428571428571</v>
      </c>
      <c r="N281" s="69">
        <v>11</v>
      </c>
      <c r="O281" s="17">
        <v>10</v>
      </c>
      <c r="P281" s="17">
        <v>12</v>
      </c>
      <c r="Q281" s="17">
        <v>11</v>
      </c>
      <c r="R281" s="17">
        <v>10</v>
      </c>
      <c r="S281" s="17">
        <v>10</v>
      </c>
      <c r="T281" s="17">
        <v>10</v>
      </c>
    </row>
    <row r="282" spans="2:20" x14ac:dyDescent="0.3">
      <c r="B282" s="3" t="s">
        <v>641</v>
      </c>
      <c r="C282" s="17">
        <v>10.833333333333334</v>
      </c>
      <c r="D282" s="17">
        <v>7.333333333333333</v>
      </c>
      <c r="E282" s="17">
        <v>7</v>
      </c>
      <c r="F282" s="17">
        <v>6.833333333333333</v>
      </c>
      <c r="G282" s="17">
        <v>6.916666666666667</v>
      </c>
      <c r="H282" s="51">
        <v>6.666666666666667</v>
      </c>
      <c r="I282" s="51">
        <v>6</v>
      </c>
      <c r="J282" s="51">
        <v>7.75</v>
      </c>
      <c r="K282" s="51">
        <v>9.4166666666666661</v>
      </c>
      <c r="L282" s="51">
        <v>10</v>
      </c>
      <c r="M282" s="38">
        <v>8.2857142857142865</v>
      </c>
      <c r="N282" s="69">
        <v>10</v>
      </c>
      <c r="O282" s="17">
        <v>8</v>
      </c>
      <c r="P282" s="17">
        <v>8</v>
      </c>
      <c r="Q282" s="17">
        <v>8</v>
      </c>
      <c r="R282" s="17">
        <v>8</v>
      </c>
      <c r="S282" s="17">
        <v>8</v>
      </c>
      <c r="T282" s="17">
        <v>8</v>
      </c>
    </row>
    <row r="283" spans="2:20" x14ac:dyDescent="0.3">
      <c r="B283" s="3" t="s">
        <v>642</v>
      </c>
      <c r="C283" s="17">
        <v>26.166666666666668</v>
      </c>
      <c r="D283" s="17">
        <v>28.833333333333332</v>
      </c>
      <c r="E283" s="17">
        <v>31.916666666666668</v>
      </c>
      <c r="F283" s="17">
        <v>37.5</v>
      </c>
      <c r="G283" s="17">
        <v>40</v>
      </c>
      <c r="H283" s="51">
        <v>42.583333333333336</v>
      </c>
      <c r="I283" s="51">
        <v>48.75</v>
      </c>
      <c r="J283" s="51">
        <v>50</v>
      </c>
      <c r="K283" s="51">
        <v>47</v>
      </c>
      <c r="L283" s="51">
        <v>45.583333333333336</v>
      </c>
      <c r="M283" s="38">
        <v>45.142857142857146</v>
      </c>
      <c r="N283" s="69">
        <v>44</v>
      </c>
      <c r="O283" s="17">
        <v>44</v>
      </c>
      <c r="P283" s="17">
        <v>45</v>
      </c>
      <c r="Q283" s="17">
        <v>46</v>
      </c>
      <c r="R283" s="17">
        <v>46</v>
      </c>
      <c r="S283" s="17">
        <v>46</v>
      </c>
      <c r="T283" s="17">
        <v>45</v>
      </c>
    </row>
    <row r="284" spans="2:20" x14ac:dyDescent="0.3">
      <c r="B284" s="3" t="s">
        <v>380</v>
      </c>
      <c r="C284" s="17">
        <v>13</v>
      </c>
      <c r="D284" s="17">
        <v>12</v>
      </c>
      <c r="E284" s="17">
        <v>11.833333333333334</v>
      </c>
      <c r="F284" s="17">
        <v>12</v>
      </c>
      <c r="G284" s="17">
        <v>14.416666666666666</v>
      </c>
      <c r="H284" s="51">
        <v>15.25</v>
      </c>
      <c r="I284" s="51">
        <v>15</v>
      </c>
      <c r="J284" s="51">
        <v>16.833333333333332</v>
      </c>
      <c r="K284" s="51">
        <v>17.083333333333332</v>
      </c>
      <c r="L284" s="51">
        <v>17.083333333333332</v>
      </c>
      <c r="M284" s="38">
        <v>16</v>
      </c>
      <c r="N284" s="69">
        <v>16</v>
      </c>
      <c r="O284" s="17">
        <v>16</v>
      </c>
      <c r="P284" s="17">
        <v>16</v>
      </c>
      <c r="Q284" s="17">
        <v>16</v>
      </c>
      <c r="R284" s="17">
        <v>16</v>
      </c>
      <c r="S284" s="17">
        <v>16</v>
      </c>
      <c r="T284" s="17">
        <v>16</v>
      </c>
    </row>
    <row r="285" spans="2:20" x14ac:dyDescent="0.3">
      <c r="B285" s="3" t="s">
        <v>643</v>
      </c>
      <c r="C285" s="17">
        <v>11.916666666666666</v>
      </c>
      <c r="D285" s="17">
        <v>11.583333333333334</v>
      </c>
      <c r="E285" s="17">
        <v>11.5</v>
      </c>
      <c r="F285" s="17">
        <v>10.916666666666666</v>
      </c>
      <c r="G285" s="17">
        <v>11</v>
      </c>
      <c r="H285" s="51">
        <v>11</v>
      </c>
      <c r="I285" s="51">
        <v>11</v>
      </c>
      <c r="J285" s="51">
        <v>10.416666666666666</v>
      </c>
      <c r="K285" s="51">
        <v>12.916666666666666</v>
      </c>
      <c r="L285" s="51">
        <v>13.5</v>
      </c>
      <c r="M285" s="38">
        <v>16.714285714285715</v>
      </c>
      <c r="N285" s="69">
        <v>18</v>
      </c>
      <c r="O285" s="17">
        <v>18</v>
      </c>
      <c r="P285" s="17">
        <v>17</v>
      </c>
      <c r="Q285" s="17">
        <v>16</v>
      </c>
      <c r="R285" s="17">
        <v>16</v>
      </c>
      <c r="S285" s="17">
        <v>16</v>
      </c>
      <c r="T285" s="17">
        <v>16</v>
      </c>
    </row>
    <row r="286" spans="2:20" x14ac:dyDescent="0.3">
      <c r="B286" s="5" t="s">
        <v>381</v>
      </c>
      <c r="C286" s="19">
        <v>53.75</v>
      </c>
      <c r="D286" s="19">
        <v>52.833333333333336</v>
      </c>
      <c r="E286" s="19">
        <v>47.25</v>
      </c>
      <c r="F286" s="19">
        <v>44.916666666666664</v>
      </c>
      <c r="G286" s="19">
        <v>52.333333333333336</v>
      </c>
      <c r="H286" s="52">
        <v>51.5</v>
      </c>
      <c r="I286" s="52">
        <v>48.583333333333336</v>
      </c>
      <c r="J286" s="52">
        <v>50.666666666666664</v>
      </c>
      <c r="K286" s="52">
        <v>54</v>
      </c>
      <c r="L286" s="52">
        <v>57.25</v>
      </c>
      <c r="M286" s="39">
        <v>57</v>
      </c>
      <c r="N286" s="75">
        <v>58</v>
      </c>
      <c r="O286" s="17">
        <v>58</v>
      </c>
      <c r="P286" s="17">
        <v>57</v>
      </c>
      <c r="Q286" s="17">
        <v>57</v>
      </c>
      <c r="R286" s="17">
        <v>57</v>
      </c>
      <c r="S286" s="17">
        <v>57</v>
      </c>
      <c r="T286" s="17">
        <v>55</v>
      </c>
    </row>
    <row r="287" spans="2:20" x14ac:dyDescent="0.3">
      <c r="B287" s="27" t="s">
        <v>204</v>
      </c>
      <c r="C287" s="37">
        <f>+SUM(C288:C310)</f>
        <v>1829.75</v>
      </c>
      <c r="D287" s="37">
        <f t="shared" ref="D287:T287" si="48">+SUM(D288:D310)</f>
        <v>1834.8333333333337</v>
      </c>
      <c r="E287" s="37">
        <f t="shared" si="48"/>
        <v>1849.3333333333333</v>
      </c>
      <c r="F287" s="37">
        <f t="shared" si="48"/>
        <v>1863.9166666666665</v>
      </c>
      <c r="G287" s="37">
        <f t="shared" si="48"/>
        <v>1851.2500000000002</v>
      </c>
      <c r="H287" s="50">
        <f t="shared" ref="H287:M287" si="49">+SUM(H288:H310)</f>
        <v>1828.0833333333339</v>
      </c>
      <c r="I287" s="50">
        <f t="shared" si="49"/>
        <v>1844.3333333333335</v>
      </c>
      <c r="J287" s="50">
        <f t="shared" si="49"/>
        <v>1848.583333333333</v>
      </c>
      <c r="K287" s="50">
        <f t="shared" si="49"/>
        <v>1834.1666666666665</v>
      </c>
      <c r="L287" s="50">
        <f t="shared" si="49"/>
        <v>1838.25</v>
      </c>
      <c r="M287" s="50">
        <f t="shared" si="49"/>
        <v>1819.4285714285713</v>
      </c>
      <c r="N287" s="74">
        <f t="shared" si="48"/>
        <v>1834</v>
      </c>
      <c r="O287" s="108">
        <f t="shared" si="48"/>
        <v>1834</v>
      </c>
      <c r="P287" s="108">
        <f t="shared" si="48"/>
        <v>1828</v>
      </c>
      <c r="Q287" s="108">
        <f t="shared" si="48"/>
        <v>1824</v>
      </c>
      <c r="R287" s="108">
        <f t="shared" si="48"/>
        <v>1818</v>
      </c>
      <c r="S287" s="108">
        <f t="shared" si="48"/>
        <v>1805</v>
      </c>
      <c r="T287" s="108">
        <f t="shared" si="48"/>
        <v>1793</v>
      </c>
    </row>
    <row r="288" spans="2:20" x14ac:dyDescent="0.3">
      <c r="B288" s="3" t="s">
        <v>644</v>
      </c>
      <c r="C288" s="17">
        <v>30.666666666666668</v>
      </c>
      <c r="D288" s="17">
        <v>33.416666666666664</v>
      </c>
      <c r="E288" s="17">
        <v>31.166666666666668</v>
      </c>
      <c r="F288" s="17">
        <v>30.75</v>
      </c>
      <c r="G288" s="17">
        <v>34.083333333333336</v>
      </c>
      <c r="H288" s="51">
        <v>30.833333333333332</v>
      </c>
      <c r="I288" s="51">
        <v>33.333333333333336</v>
      </c>
      <c r="J288" s="51">
        <v>36.583333333333336</v>
      </c>
      <c r="K288" s="51">
        <v>43.916666666666664</v>
      </c>
      <c r="L288" s="51">
        <v>43.5</v>
      </c>
      <c r="M288" s="38">
        <v>36</v>
      </c>
      <c r="N288" s="69">
        <v>38</v>
      </c>
      <c r="O288" s="17">
        <v>38</v>
      </c>
      <c r="P288" s="17">
        <v>36</v>
      </c>
      <c r="Q288" s="17">
        <v>36</v>
      </c>
      <c r="R288" s="17">
        <v>35</v>
      </c>
      <c r="S288" s="17">
        <v>34</v>
      </c>
      <c r="T288" s="17">
        <v>35</v>
      </c>
    </row>
    <row r="289" spans="2:20" x14ac:dyDescent="0.3">
      <c r="B289" s="3" t="s">
        <v>382</v>
      </c>
      <c r="C289" s="17">
        <v>52</v>
      </c>
      <c r="D289" s="17">
        <v>47.583333333333336</v>
      </c>
      <c r="E289" s="17">
        <v>45.5</v>
      </c>
      <c r="F289" s="17">
        <v>46.583333333333336</v>
      </c>
      <c r="G289" s="17">
        <v>46.083333333333336</v>
      </c>
      <c r="H289" s="51">
        <v>49.25</v>
      </c>
      <c r="I289" s="51">
        <v>51.333333333333336</v>
      </c>
      <c r="J289" s="51">
        <v>52.833333333333336</v>
      </c>
      <c r="K289" s="51">
        <v>53.666666666666664</v>
      </c>
      <c r="L289" s="51">
        <v>53.5</v>
      </c>
      <c r="M289" s="38">
        <v>54.285714285714285</v>
      </c>
      <c r="N289" s="69">
        <v>55</v>
      </c>
      <c r="O289" s="17">
        <v>55</v>
      </c>
      <c r="P289" s="17">
        <v>55</v>
      </c>
      <c r="Q289" s="17">
        <v>54</v>
      </c>
      <c r="R289" s="17">
        <v>54</v>
      </c>
      <c r="S289" s="17">
        <v>54</v>
      </c>
      <c r="T289" s="17">
        <v>53</v>
      </c>
    </row>
    <row r="290" spans="2:20" x14ac:dyDescent="0.3">
      <c r="B290" s="3" t="s">
        <v>645</v>
      </c>
      <c r="C290" s="17">
        <v>16.416666666666668</v>
      </c>
      <c r="D290" s="17">
        <v>18.25</v>
      </c>
      <c r="E290" s="17">
        <v>19</v>
      </c>
      <c r="F290" s="17">
        <v>19.833333333333332</v>
      </c>
      <c r="G290" s="17">
        <v>20.833333333333332</v>
      </c>
      <c r="H290" s="51">
        <v>20</v>
      </c>
      <c r="I290" s="51">
        <v>21.166666666666668</v>
      </c>
      <c r="J290" s="51">
        <v>24.583333333333332</v>
      </c>
      <c r="K290" s="51">
        <v>33.166666666666664</v>
      </c>
      <c r="L290" s="51">
        <v>33.916666666666664</v>
      </c>
      <c r="M290" s="38">
        <v>31</v>
      </c>
      <c r="N290" s="69">
        <v>31</v>
      </c>
      <c r="O290" s="17">
        <v>31</v>
      </c>
      <c r="P290" s="17">
        <v>31</v>
      </c>
      <c r="Q290" s="17">
        <v>31</v>
      </c>
      <c r="R290" s="17">
        <v>31</v>
      </c>
      <c r="S290" s="17">
        <v>31</v>
      </c>
      <c r="T290" s="17">
        <v>31</v>
      </c>
    </row>
    <row r="291" spans="2:20" x14ac:dyDescent="0.3">
      <c r="B291" s="3" t="s">
        <v>383</v>
      </c>
      <c r="C291" s="17">
        <v>530.75</v>
      </c>
      <c r="D291" s="17">
        <v>540.83333333333337</v>
      </c>
      <c r="E291" s="17">
        <v>545.33333333333337</v>
      </c>
      <c r="F291" s="17">
        <v>537.91666666666663</v>
      </c>
      <c r="G291" s="17">
        <v>531.33333333333337</v>
      </c>
      <c r="H291" s="51">
        <v>523.83333333333337</v>
      </c>
      <c r="I291" s="51">
        <v>524.16666666666663</v>
      </c>
      <c r="J291" s="51">
        <v>522</v>
      </c>
      <c r="K291" s="51">
        <v>523.91666666666663</v>
      </c>
      <c r="L291" s="51">
        <v>530.75</v>
      </c>
      <c r="M291" s="38">
        <v>540.42857142857144</v>
      </c>
      <c r="N291" s="69">
        <v>538</v>
      </c>
      <c r="O291" s="17">
        <v>542</v>
      </c>
      <c r="P291" s="17">
        <v>537</v>
      </c>
      <c r="Q291" s="17">
        <v>542</v>
      </c>
      <c r="R291" s="17">
        <v>542</v>
      </c>
      <c r="S291" s="17">
        <v>542</v>
      </c>
      <c r="T291" s="17">
        <v>540</v>
      </c>
    </row>
    <row r="292" spans="2:20" x14ac:dyDescent="0.3">
      <c r="B292" s="3" t="s">
        <v>646</v>
      </c>
      <c r="C292" s="17">
        <v>52.916666666666664</v>
      </c>
      <c r="D292" s="17">
        <v>36.333333333333336</v>
      </c>
      <c r="E292" s="17">
        <v>43.75</v>
      </c>
      <c r="F292" s="17">
        <v>42.083333333333336</v>
      </c>
      <c r="G292" s="17">
        <v>29.583333333333332</v>
      </c>
      <c r="H292" s="51">
        <v>24.166666666666668</v>
      </c>
      <c r="I292" s="51">
        <v>22.75</v>
      </c>
      <c r="J292" s="51">
        <v>20.083333333333332</v>
      </c>
      <c r="K292" s="51">
        <v>18.083333333333332</v>
      </c>
      <c r="L292" s="51">
        <v>17.333333333333332</v>
      </c>
      <c r="M292" s="38">
        <v>18.857142857142858</v>
      </c>
      <c r="N292" s="69">
        <v>18</v>
      </c>
      <c r="O292" s="17">
        <v>18</v>
      </c>
      <c r="P292" s="17">
        <v>19</v>
      </c>
      <c r="Q292" s="17">
        <v>20</v>
      </c>
      <c r="R292" s="17">
        <v>19</v>
      </c>
      <c r="S292" s="17">
        <v>19</v>
      </c>
      <c r="T292" s="17">
        <v>19</v>
      </c>
    </row>
    <row r="293" spans="2:20" x14ac:dyDescent="0.3">
      <c r="B293" s="3" t="s">
        <v>384</v>
      </c>
      <c r="C293" s="17">
        <v>163.75</v>
      </c>
      <c r="D293" s="17">
        <v>159.16666666666666</v>
      </c>
      <c r="E293" s="17">
        <v>155.33333333333334</v>
      </c>
      <c r="F293" s="17">
        <v>157.5</v>
      </c>
      <c r="G293" s="17">
        <v>155.5</v>
      </c>
      <c r="H293" s="51">
        <v>149.58333333333334</v>
      </c>
      <c r="I293" s="51">
        <v>148.83333333333334</v>
      </c>
      <c r="J293" s="51">
        <v>150.91666666666666</v>
      </c>
      <c r="K293" s="51">
        <v>148.41666666666666</v>
      </c>
      <c r="L293" s="51">
        <v>132.75</v>
      </c>
      <c r="M293" s="38">
        <v>129</v>
      </c>
      <c r="N293" s="69">
        <v>129</v>
      </c>
      <c r="O293" s="17">
        <v>130</v>
      </c>
      <c r="P293" s="17">
        <v>132</v>
      </c>
      <c r="Q293" s="17">
        <v>129</v>
      </c>
      <c r="R293" s="17">
        <v>129</v>
      </c>
      <c r="S293" s="17">
        <v>127</v>
      </c>
      <c r="T293" s="17">
        <v>127</v>
      </c>
    </row>
    <row r="294" spans="2:20" x14ac:dyDescent="0.3">
      <c r="B294" s="3" t="s">
        <v>385</v>
      </c>
      <c r="C294" s="17">
        <v>16</v>
      </c>
      <c r="D294" s="17">
        <v>14.916666666666666</v>
      </c>
      <c r="E294" s="17">
        <v>15.666666666666666</v>
      </c>
      <c r="F294" s="17">
        <v>16.75</v>
      </c>
      <c r="G294" s="17">
        <v>18</v>
      </c>
      <c r="H294" s="51">
        <v>16.833333333333332</v>
      </c>
      <c r="I294" s="51">
        <v>17.333333333333332</v>
      </c>
      <c r="J294" s="51">
        <v>14.333333333333334</v>
      </c>
      <c r="K294" s="51">
        <v>14.583333333333334</v>
      </c>
      <c r="L294" s="51">
        <v>17.333333333333332</v>
      </c>
      <c r="M294" s="38">
        <v>16.857142857142858</v>
      </c>
      <c r="N294" s="69">
        <v>17</v>
      </c>
      <c r="O294" s="17">
        <v>17</v>
      </c>
      <c r="P294" s="17">
        <v>17</v>
      </c>
      <c r="Q294" s="17">
        <v>17</v>
      </c>
      <c r="R294" s="17">
        <v>17</v>
      </c>
      <c r="S294" s="17">
        <v>17</v>
      </c>
      <c r="T294" s="17">
        <v>16</v>
      </c>
    </row>
    <row r="295" spans="2:20" x14ac:dyDescent="0.3">
      <c r="B295" s="3" t="s">
        <v>386</v>
      </c>
      <c r="C295" s="17">
        <v>32.833333333333336</v>
      </c>
      <c r="D295" s="17">
        <v>35.166666666666664</v>
      </c>
      <c r="E295" s="17">
        <v>34.75</v>
      </c>
      <c r="F295" s="17">
        <v>32.25</v>
      </c>
      <c r="G295" s="17">
        <v>31.416666666666668</v>
      </c>
      <c r="H295" s="51">
        <v>28.666666666666668</v>
      </c>
      <c r="I295" s="51">
        <v>26.25</v>
      </c>
      <c r="J295" s="51">
        <v>25</v>
      </c>
      <c r="K295" s="51">
        <v>25.083333333333332</v>
      </c>
      <c r="L295" s="51">
        <v>24.416666666666668</v>
      </c>
      <c r="M295" s="38">
        <v>23.142857142857142</v>
      </c>
      <c r="N295" s="69">
        <v>24</v>
      </c>
      <c r="O295" s="17">
        <v>24</v>
      </c>
      <c r="P295" s="17">
        <v>23</v>
      </c>
      <c r="Q295" s="17">
        <v>23</v>
      </c>
      <c r="R295" s="17">
        <v>23</v>
      </c>
      <c r="S295" s="17">
        <v>23</v>
      </c>
      <c r="T295" s="17">
        <v>22</v>
      </c>
    </row>
    <row r="296" spans="2:20" x14ac:dyDescent="0.3">
      <c r="B296" s="3" t="s">
        <v>387</v>
      </c>
      <c r="C296" s="17">
        <v>24.583333333333332</v>
      </c>
      <c r="D296" s="17">
        <v>25</v>
      </c>
      <c r="E296" s="17">
        <v>25.583333333333332</v>
      </c>
      <c r="F296" s="17">
        <v>25.75</v>
      </c>
      <c r="G296" s="17">
        <v>26</v>
      </c>
      <c r="H296" s="51">
        <v>24.083333333333332</v>
      </c>
      <c r="I296" s="51">
        <v>21.75</v>
      </c>
      <c r="J296" s="51">
        <v>23.333333333333332</v>
      </c>
      <c r="K296" s="51">
        <v>23</v>
      </c>
      <c r="L296" s="51">
        <v>22</v>
      </c>
      <c r="M296" s="38">
        <v>21.142857142857142</v>
      </c>
      <c r="N296" s="69">
        <v>21</v>
      </c>
      <c r="O296" s="17">
        <v>21</v>
      </c>
      <c r="P296" s="17">
        <v>21</v>
      </c>
      <c r="Q296" s="17">
        <v>21</v>
      </c>
      <c r="R296" s="17">
        <v>22</v>
      </c>
      <c r="S296" s="17">
        <v>21</v>
      </c>
      <c r="T296" s="17">
        <v>21</v>
      </c>
    </row>
    <row r="297" spans="2:20" x14ac:dyDescent="0.3">
      <c r="B297" s="3" t="s">
        <v>647</v>
      </c>
      <c r="C297" s="17">
        <v>37.5</v>
      </c>
      <c r="D297" s="17">
        <v>40.333333333333336</v>
      </c>
      <c r="E297" s="17">
        <v>51.416666666666664</v>
      </c>
      <c r="F297" s="17">
        <v>57.916666666666664</v>
      </c>
      <c r="G297" s="17">
        <v>57.166666666666664</v>
      </c>
      <c r="H297" s="51">
        <v>59.333333333333336</v>
      </c>
      <c r="I297" s="51">
        <v>58.666666666666664</v>
      </c>
      <c r="J297" s="51">
        <v>57.916666666666664</v>
      </c>
      <c r="K297" s="51">
        <v>63.166666666666664</v>
      </c>
      <c r="L297" s="51">
        <v>64.166666666666671</v>
      </c>
      <c r="M297" s="38">
        <v>64</v>
      </c>
      <c r="N297" s="69">
        <v>64</v>
      </c>
      <c r="O297" s="17">
        <v>64</v>
      </c>
      <c r="P297" s="17">
        <v>65</v>
      </c>
      <c r="Q297" s="17">
        <v>65</v>
      </c>
      <c r="R297" s="17">
        <v>64</v>
      </c>
      <c r="S297" s="17">
        <v>64</v>
      </c>
      <c r="T297" s="17">
        <v>62</v>
      </c>
    </row>
    <row r="298" spans="2:20" x14ac:dyDescent="0.3">
      <c r="B298" s="3" t="s">
        <v>388</v>
      </c>
      <c r="C298" s="17">
        <v>145</v>
      </c>
      <c r="D298" s="17">
        <v>148.16666666666666</v>
      </c>
      <c r="E298" s="17">
        <v>151.91666666666666</v>
      </c>
      <c r="F298" s="17">
        <v>151.08333333333334</v>
      </c>
      <c r="G298" s="17">
        <v>153.75</v>
      </c>
      <c r="H298" s="51">
        <v>162.5</v>
      </c>
      <c r="I298" s="51">
        <v>168.91666666666666</v>
      </c>
      <c r="J298" s="51">
        <v>174.91666666666666</v>
      </c>
      <c r="K298" s="51">
        <v>177.41666666666666</v>
      </c>
      <c r="L298" s="51">
        <v>179</v>
      </c>
      <c r="M298" s="38">
        <v>173</v>
      </c>
      <c r="N298" s="69">
        <v>177</v>
      </c>
      <c r="O298" s="17">
        <v>173</v>
      </c>
      <c r="P298" s="17">
        <v>176</v>
      </c>
      <c r="Q298" s="17">
        <v>176</v>
      </c>
      <c r="R298" s="17">
        <v>172</v>
      </c>
      <c r="S298" s="17">
        <v>170</v>
      </c>
      <c r="T298" s="17">
        <v>167</v>
      </c>
    </row>
    <row r="299" spans="2:20" x14ac:dyDescent="0.3">
      <c r="B299" s="3" t="s">
        <v>389</v>
      </c>
      <c r="C299" s="17">
        <v>78.25</v>
      </c>
      <c r="D299" s="17">
        <v>77.666666666666671</v>
      </c>
      <c r="E299" s="17">
        <v>77.583333333333329</v>
      </c>
      <c r="F299" s="17">
        <v>74.75</v>
      </c>
      <c r="G299" s="17">
        <v>73.333333333333329</v>
      </c>
      <c r="H299" s="51">
        <v>75.416666666666671</v>
      </c>
      <c r="I299" s="51">
        <v>80.666666666666671</v>
      </c>
      <c r="J299" s="51">
        <v>85.333333333333329</v>
      </c>
      <c r="K299" s="51">
        <v>83.75</v>
      </c>
      <c r="L299" s="51">
        <v>84.666666666666671</v>
      </c>
      <c r="M299" s="38">
        <v>86</v>
      </c>
      <c r="N299" s="69">
        <v>85</v>
      </c>
      <c r="O299" s="17">
        <v>85</v>
      </c>
      <c r="P299" s="17">
        <v>86</v>
      </c>
      <c r="Q299" s="17">
        <v>87</v>
      </c>
      <c r="R299" s="17">
        <v>87</v>
      </c>
      <c r="S299" s="17">
        <v>86</v>
      </c>
      <c r="T299" s="17">
        <v>86</v>
      </c>
    </row>
    <row r="300" spans="2:20" x14ac:dyDescent="0.3">
      <c r="B300" s="3" t="s">
        <v>648</v>
      </c>
      <c r="C300" s="17">
        <v>38.333333333333336</v>
      </c>
      <c r="D300" s="17">
        <v>36.5</v>
      </c>
      <c r="E300" s="17">
        <v>38.916666666666664</v>
      </c>
      <c r="F300" s="17">
        <v>42.416666666666664</v>
      </c>
      <c r="G300" s="17">
        <v>45.833333333333336</v>
      </c>
      <c r="H300" s="51">
        <v>39</v>
      </c>
      <c r="I300" s="51">
        <v>36.333333333333336</v>
      </c>
      <c r="J300" s="51">
        <v>34.833333333333336</v>
      </c>
      <c r="K300" s="51">
        <v>36.083333333333336</v>
      </c>
      <c r="L300" s="51">
        <v>35.333333333333336</v>
      </c>
      <c r="M300" s="38">
        <v>39.571428571428569</v>
      </c>
      <c r="N300" s="69">
        <v>42</v>
      </c>
      <c r="O300" s="17">
        <v>41</v>
      </c>
      <c r="P300" s="17">
        <v>40</v>
      </c>
      <c r="Q300" s="17">
        <v>37</v>
      </c>
      <c r="R300" s="17">
        <v>39</v>
      </c>
      <c r="S300" s="17">
        <v>38</v>
      </c>
      <c r="T300" s="17">
        <v>40</v>
      </c>
    </row>
    <row r="301" spans="2:20" x14ac:dyDescent="0.3">
      <c r="B301" s="3" t="s">
        <v>390</v>
      </c>
      <c r="C301" s="17">
        <v>114.5</v>
      </c>
      <c r="D301" s="17">
        <v>136.66666666666666</v>
      </c>
      <c r="E301" s="17">
        <v>130.83333333333334</v>
      </c>
      <c r="F301" s="17">
        <v>127.16666666666667</v>
      </c>
      <c r="G301" s="17">
        <v>128.08333333333334</v>
      </c>
      <c r="H301" s="51">
        <v>123.91666666666667</v>
      </c>
      <c r="I301" s="51">
        <v>123.41666666666667</v>
      </c>
      <c r="J301" s="51">
        <v>125</v>
      </c>
      <c r="K301" s="51">
        <v>125.08333333333333</v>
      </c>
      <c r="L301" s="51">
        <v>117.5</v>
      </c>
      <c r="M301" s="38">
        <v>120.14285714285714</v>
      </c>
      <c r="N301" s="69">
        <v>119</v>
      </c>
      <c r="O301" s="17">
        <v>120</v>
      </c>
      <c r="P301" s="17">
        <v>121</v>
      </c>
      <c r="Q301" s="17">
        <v>121</v>
      </c>
      <c r="R301" s="17">
        <v>121</v>
      </c>
      <c r="S301" s="17">
        <v>120</v>
      </c>
      <c r="T301" s="17">
        <v>119</v>
      </c>
    </row>
    <row r="302" spans="2:20" x14ac:dyDescent="0.3">
      <c r="B302" s="3" t="s">
        <v>391</v>
      </c>
      <c r="C302" s="17">
        <v>52.916666666666664</v>
      </c>
      <c r="D302" s="17">
        <v>52.166666666666664</v>
      </c>
      <c r="E302" s="17">
        <v>45.25</v>
      </c>
      <c r="F302" s="17">
        <v>46.5</v>
      </c>
      <c r="G302" s="17">
        <v>46.5</v>
      </c>
      <c r="H302" s="51">
        <v>50</v>
      </c>
      <c r="I302" s="51">
        <v>54</v>
      </c>
      <c r="J302" s="51">
        <v>53</v>
      </c>
      <c r="K302" s="51">
        <v>49.083333333333336</v>
      </c>
      <c r="L302" s="51">
        <v>48.833333333333336</v>
      </c>
      <c r="M302" s="38">
        <v>46.285714285714285</v>
      </c>
      <c r="N302" s="69">
        <v>47</v>
      </c>
      <c r="O302" s="17">
        <v>47</v>
      </c>
      <c r="P302" s="17">
        <v>46</v>
      </c>
      <c r="Q302" s="17">
        <v>46</v>
      </c>
      <c r="R302" s="17">
        <v>46</v>
      </c>
      <c r="S302" s="17">
        <v>46</v>
      </c>
      <c r="T302" s="17">
        <v>46</v>
      </c>
    </row>
    <row r="303" spans="2:20" x14ac:dyDescent="0.3">
      <c r="B303" s="3" t="s">
        <v>392</v>
      </c>
      <c r="C303" s="17">
        <v>81.25</v>
      </c>
      <c r="D303" s="17">
        <v>75.5</v>
      </c>
      <c r="E303" s="17">
        <v>76.833333333333329</v>
      </c>
      <c r="F303" s="17">
        <v>80.833333333333329</v>
      </c>
      <c r="G303" s="17">
        <v>80.916666666666671</v>
      </c>
      <c r="H303" s="51">
        <v>79.916666666666671</v>
      </c>
      <c r="I303" s="51">
        <v>77.666666666666671</v>
      </c>
      <c r="J303" s="51">
        <v>77.833333333333329</v>
      </c>
      <c r="K303" s="51">
        <v>82</v>
      </c>
      <c r="L303" s="51">
        <v>80.916666666666671</v>
      </c>
      <c r="M303" s="38">
        <v>84.285714285714292</v>
      </c>
      <c r="N303" s="69">
        <v>85</v>
      </c>
      <c r="O303" s="17">
        <v>88</v>
      </c>
      <c r="P303" s="17">
        <v>85</v>
      </c>
      <c r="Q303" s="17">
        <v>85</v>
      </c>
      <c r="R303" s="17">
        <v>84</v>
      </c>
      <c r="S303" s="17">
        <v>82</v>
      </c>
      <c r="T303" s="17">
        <v>81</v>
      </c>
    </row>
    <row r="304" spans="2:20" x14ac:dyDescent="0.3">
      <c r="B304" s="3" t="s">
        <v>393</v>
      </c>
      <c r="C304" s="17">
        <v>100.66666666666667</v>
      </c>
      <c r="D304" s="17">
        <v>97.333333333333329</v>
      </c>
      <c r="E304" s="17">
        <v>96.083333333333329</v>
      </c>
      <c r="F304" s="17">
        <v>97.583333333333329</v>
      </c>
      <c r="G304" s="17">
        <v>96.25</v>
      </c>
      <c r="H304" s="51">
        <v>97.916666666666671</v>
      </c>
      <c r="I304" s="51">
        <v>99.416666666666671</v>
      </c>
      <c r="J304" s="51">
        <v>85.916666666666671</v>
      </c>
      <c r="K304" s="51">
        <v>43.833333333333336</v>
      </c>
      <c r="L304" s="51">
        <v>44.416666666666664</v>
      </c>
      <c r="M304" s="38">
        <v>47.142857142857146</v>
      </c>
      <c r="N304" s="69">
        <v>47</v>
      </c>
      <c r="O304" s="17">
        <v>46</v>
      </c>
      <c r="P304" s="17">
        <v>47</v>
      </c>
      <c r="Q304" s="17">
        <v>47</v>
      </c>
      <c r="R304" s="17">
        <v>47</v>
      </c>
      <c r="S304" s="17">
        <v>48</v>
      </c>
      <c r="T304" s="17">
        <v>48</v>
      </c>
    </row>
    <row r="305" spans="2:20" x14ac:dyDescent="0.3">
      <c r="B305" s="3" t="s">
        <v>394</v>
      </c>
      <c r="C305" s="17">
        <v>50.75</v>
      </c>
      <c r="D305" s="17">
        <v>54.583333333333336</v>
      </c>
      <c r="E305" s="17">
        <v>57.5</v>
      </c>
      <c r="F305" s="17">
        <v>59.916666666666664</v>
      </c>
      <c r="G305" s="17">
        <v>58.166666666666664</v>
      </c>
      <c r="H305" s="51">
        <v>58.166666666666664</v>
      </c>
      <c r="I305" s="51">
        <v>63.5</v>
      </c>
      <c r="J305" s="51">
        <v>68.083333333333329</v>
      </c>
      <c r="K305" s="51">
        <v>74</v>
      </c>
      <c r="L305" s="51">
        <v>72</v>
      </c>
      <c r="M305" s="38">
        <v>66</v>
      </c>
      <c r="N305" s="69">
        <v>68</v>
      </c>
      <c r="O305" s="17">
        <v>67</v>
      </c>
      <c r="P305" s="17">
        <v>65</v>
      </c>
      <c r="Q305" s="17">
        <v>64</v>
      </c>
      <c r="R305" s="17">
        <v>67</v>
      </c>
      <c r="S305" s="17">
        <v>66</v>
      </c>
      <c r="T305" s="17">
        <v>65</v>
      </c>
    </row>
    <row r="306" spans="2:20" x14ac:dyDescent="0.3">
      <c r="B306" s="3" t="s">
        <v>649</v>
      </c>
      <c r="C306" s="17">
        <v>28.083333333333332</v>
      </c>
      <c r="D306" s="17">
        <v>30.5</v>
      </c>
      <c r="E306" s="17">
        <v>28.333333333333332</v>
      </c>
      <c r="F306" s="17">
        <v>35.666666666666664</v>
      </c>
      <c r="G306" s="17">
        <v>36.166666666666664</v>
      </c>
      <c r="H306" s="51">
        <v>36.416666666666664</v>
      </c>
      <c r="I306" s="51">
        <v>35</v>
      </c>
      <c r="J306" s="51">
        <v>34.416666666666664</v>
      </c>
      <c r="K306" s="51">
        <v>38.5</v>
      </c>
      <c r="L306" s="51">
        <v>43.5</v>
      </c>
      <c r="M306" s="38">
        <v>43.428571428571431</v>
      </c>
      <c r="N306" s="69">
        <v>45</v>
      </c>
      <c r="O306" s="17">
        <v>44</v>
      </c>
      <c r="P306" s="17">
        <v>44</v>
      </c>
      <c r="Q306" s="17">
        <v>43</v>
      </c>
      <c r="R306" s="17">
        <v>43</v>
      </c>
      <c r="S306" s="17">
        <v>43</v>
      </c>
      <c r="T306" s="17">
        <v>42</v>
      </c>
    </row>
    <row r="307" spans="2:20" x14ac:dyDescent="0.3">
      <c r="B307" s="3" t="s">
        <v>395</v>
      </c>
      <c r="C307" s="17">
        <v>25.083333333333332</v>
      </c>
      <c r="D307" s="17">
        <v>23.666666666666668</v>
      </c>
      <c r="E307" s="17">
        <v>20.25</v>
      </c>
      <c r="F307" s="17">
        <v>19.833333333333332</v>
      </c>
      <c r="G307" s="17">
        <v>22</v>
      </c>
      <c r="H307" s="51">
        <v>22.583333333333332</v>
      </c>
      <c r="I307" s="51">
        <v>19.75</v>
      </c>
      <c r="J307" s="51">
        <v>20.583333333333332</v>
      </c>
      <c r="K307" s="51">
        <v>21.166666666666668</v>
      </c>
      <c r="L307" s="51">
        <v>21.916666666666668</v>
      </c>
      <c r="M307" s="38">
        <v>20.857142857142858</v>
      </c>
      <c r="N307" s="69">
        <v>21</v>
      </c>
      <c r="O307" s="17">
        <v>21</v>
      </c>
      <c r="P307" s="17">
        <v>21</v>
      </c>
      <c r="Q307" s="17">
        <v>21</v>
      </c>
      <c r="R307" s="17">
        <v>21</v>
      </c>
      <c r="S307" s="17">
        <v>21</v>
      </c>
      <c r="T307" s="17">
        <v>20</v>
      </c>
    </row>
    <row r="308" spans="2:20" x14ac:dyDescent="0.3">
      <c r="B308" s="3" t="s">
        <v>396</v>
      </c>
      <c r="C308" s="17">
        <v>56.166666666666664</v>
      </c>
      <c r="D308" s="17">
        <v>54.416666666666664</v>
      </c>
      <c r="E308" s="17">
        <v>56</v>
      </c>
      <c r="F308" s="17">
        <v>59.083333333333336</v>
      </c>
      <c r="G308" s="17">
        <v>58.916666666666664</v>
      </c>
      <c r="H308" s="51">
        <v>59.916666666666664</v>
      </c>
      <c r="I308" s="51">
        <v>65.083333333333329</v>
      </c>
      <c r="J308" s="51">
        <v>70.833333333333329</v>
      </c>
      <c r="K308" s="51">
        <v>72.166666666666671</v>
      </c>
      <c r="L308" s="51">
        <v>74.166666666666671</v>
      </c>
      <c r="M308" s="38">
        <v>71.571428571428569</v>
      </c>
      <c r="N308" s="69">
        <v>71</v>
      </c>
      <c r="O308" s="17">
        <v>72</v>
      </c>
      <c r="P308" s="17">
        <v>72</v>
      </c>
      <c r="Q308" s="17">
        <v>72</v>
      </c>
      <c r="R308" s="17">
        <v>72</v>
      </c>
      <c r="S308" s="17">
        <v>71</v>
      </c>
      <c r="T308" s="17">
        <v>71</v>
      </c>
    </row>
    <row r="309" spans="2:20" x14ac:dyDescent="0.3">
      <c r="B309" s="3" t="s">
        <v>650</v>
      </c>
      <c r="C309" s="17">
        <v>54</v>
      </c>
      <c r="D309" s="17">
        <v>53.416666666666664</v>
      </c>
      <c r="E309" s="17">
        <v>53.416666666666664</v>
      </c>
      <c r="F309" s="17">
        <v>55.333333333333336</v>
      </c>
      <c r="G309" s="17">
        <v>54.916666666666664</v>
      </c>
      <c r="H309" s="51">
        <v>52.916666666666664</v>
      </c>
      <c r="I309" s="51">
        <v>54.166666666666664</v>
      </c>
      <c r="J309" s="51">
        <v>53.083333333333336</v>
      </c>
      <c r="K309" s="51">
        <v>46.333333333333336</v>
      </c>
      <c r="L309" s="51">
        <v>58.333333333333336</v>
      </c>
      <c r="M309" s="38">
        <v>51.428571428571431</v>
      </c>
      <c r="N309" s="69">
        <v>54</v>
      </c>
      <c r="O309" s="17">
        <v>53</v>
      </c>
      <c r="P309" s="17">
        <v>53</v>
      </c>
      <c r="Q309" s="17">
        <v>52</v>
      </c>
      <c r="R309" s="17">
        <v>50</v>
      </c>
      <c r="S309" s="17">
        <v>49</v>
      </c>
      <c r="T309" s="17">
        <v>49</v>
      </c>
    </row>
    <row r="310" spans="2:20" x14ac:dyDescent="0.3">
      <c r="B310" s="5" t="s">
        <v>651</v>
      </c>
      <c r="C310" s="19">
        <v>47.333333333333336</v>
      </c>
      <c r="D310" s="19">
        <v>43.25</v>
      </c>
      <c r="E310" s="19">
        <v>48.916666666666664</v>
      </c>
      <c r="F310" s="19">
        <v>46.416666666666664</v>
      </c>
      <c r="G310" s="19">
        <v>46.416666666666664</v>
      </c>
      <c r="H310" s="52">
        <v>42.833333333333336</v>
      </c>
      <c r="I310" s="52">
        <v>40.833333333333336</v>
      </c>
      <c r="J310" s="52">
        <v>37.166666666666664</v>
      </c>
      <c r="K310" s="52">
        <v>37.75</v>
      </c>
      <c r="L310" s="52">
        <v>38</v>
      </c>
      <c r="M310" s="39">
        <v>35</v>
      </c>
      <c r="N310" s="75">
        <v>38</v>
      </c>
      <c r="O310" s="19">
        <v>37</v>
      </c>
      <c r="P310" s="19">
        <v>36</v>
      </c>
      <c r="Q310" s="19">
        <v>35</v>
      </c>
      <c r="R310" s="19">
        <v>33</v>
      </c>
      <c r="S310" s="19">
        <v>33</v>
      </c>
      <c r="T310" s="19">
        <v>33</v>
      </c>
    </row>
    <row r="314" spans="2:20" ht="18" x14ac:dyDescent="0.35">
      <c r="B314" s="7" t="s">
        <v>704</v>
      </c>
    </row>
    <row r="315" spans="2:20" x14ac:dyDescent="0.3">
      <c r="B315" s="8" t="s">
        <v>701</v>
      </c>
    </row>
    <row r="317" spans="2:20" ht="16.2" x14ac:dyDescent="0.3">
      <c r="B317" s="25" t="s">
        <v>572</v>
      </c>
      <c r="C317" s="26">
        <v>2015</v>
      </c>
      <c r="D317" s="26" t="s">
        <v>205</v>
      </c>
      <c r="E317" s="26" t="s">
        <v>206</v>
      </c>
      <c r="F317" s="26">
        <v>2018</v>
      </c>
      <c r="G317" s="26" t="s">
        <v>207</v>
      </c>
      <c r="H317" s="44" t="s">
        <v>208</v>
      </c>
      <c r="I317" s="44" t="s">
        <v>655</v>
      </c>
      <c r="J317" s="44" t="s">
        <v>666</v>
      </c>
      <c r="K317" s="44" t="s">
        <v>667</v>
      </c>
      <c r="L317" s="26" t="s">
        <v>681</v>
      </c>
      <c r="M317" s="66" t="s">
        <v>695</v>
      </c>
      <c r="N317" s="68">
        <v>45658</v>
      </c>
      <c r="O317" s="83">
        <v>45689</v>
      </c>
      <c r="P317" s="83">
        <v>45717</v>
      </c>
      <c r="Q317" s="83">
        <v>45748</v>
      </c>
      <c r="R317" s="83">
        <v>45778</v>
      </c>
      <c r="S317" s="83">
        <v>45809</v>
      </c>
      <c r="T317" s="98" t="s">
        <v>712</v>
      </c>
    </row>
    <row r="318" spans="2:20" x14ac:dyDescent="0.3">
      <c r="B318" s="27" t="s">
        <v>399</v>
      </c>
      <c r="C318" s="37">
        <f t="shared" ref="C318:L318" si="50">+SUM(C494,C490,C484,C479,C475,C462,C453,C449,C441,C436,C425,C407,C398,C392,C388,C381,C373,C369,C364,C356,C350,C337,C332,C319)</f>
        <v>1028.7045454545453</v>
      </c>
      <c r="D318" s="37">
        <f t="shared" si="50"/>
        <v>1026.75</v>
      </c>
      <c r="E318" s="37">
        <f t="shared" si="50"/>
        <v>1058.5</v>
      </c>
      <c r="F318" s="37">
        <f t="shared" si="50"/>
        <v>1089.4166666666665</v>
      </c>
      <c r="G318" s="37">
        <f t="shared" si="50"/>
        <v>1113</v>
      </c>
      <c r="H318" s="50">
        <f t="shared" si="50"/>
        <v>1117.416666666667</v>
      </c>
      <c r="I318" s="50">
        <f t="shared" si="50"/>
        <v>1145.75</v>
      </c>
      <c r="J318" s="50">
        <f t="shared" si="50"/>
        <v>1145.75</v>
      </c>
      <c r="K318" s="50">
        <f t="shared" si="50"/>
        <v>1171.1666666666667</v>
      </c>
      <c r="L318" s="37">
        <f t="shared" si="50"/>
        <v>1076.598484848485</v>
      </c>
      <c r="M318" s="37">
        <f t="shared" ref="M318:N318" si="51">+SUM(M494,M490,M484,M479,M475,M462,M453,M449,M441,M436,M425,M407,M398,M392,M388,M381,M373,M369,M364,M356,M350,M337,M332,M319)</f>
        <v>1052.6571428571428</v>
      </c>
      <c r="N318" s="74">
        <f t="shared" si="51"/>
        <v>1067</v>
      </c>
      <c r="O318" s="108">
        <f t="shared" ref="O318:R318" si="52">+SUM(O494,O490,O484,O479,O475,O462,O453,O449,O441,O436,O425,O407,O398,O392,O388,O381,O373,O369,O364,O356,O350,O337,O332,O319)</f>
        <v>1061</v>
      </c>
      <c r="P318" s="108">
        <f t="shared" si="52"/>
        <v>1047</v>
      </c>
      <c r="Q318" s="108">
        <f t="shared" si="52"/>
        <v>1053</v>
      </c>
      <c r="R318" s="108">
        <f t="shared" si="52"/>
        <v>1049</v>
      </c>
      <c r="S318" s="108">
        <f t="shared" ref="S318:T318" si="53">+SUM(S494,S490,S484,S479,S475,S462,S453,S449,S441,S436,S425,S407,S398,S392,S388,S381,S373,S369,S364,S356,S350,S337,S332,S319)</f>
        <v>1035</v>
      </c>
      <c r="T318" s="108">
        <f t="shared" si="53"/>
        <v>1047</v>
      </c>
    </row>
    <row r="319" spans="2:20" x14ac:dyDescent="0.3">
      <c r="B319" s="27" t="s">
        <v>180</v>
      </c>
      <c r="C319" s="37">
        <f t="shared" ref="C319:L319" si="54">+SUM(C320:C331)</f>
        <v>117.33333333333333</v>
      </c>
      <c r="D319" s="37">
        <f t="shared" si="54"/>
        <v>117.91666666666667</v>
      </c>
      <c r="E319" s="37">
        <f t="shared" si="54"/>
        <v>120.83333333333334</v>
      </c>
      <c r="F319" s="37">
        <f t="shared" si="54"/>
        <v>130.08333333333334</v>
      </c>
      <c r="G319" s="37">
        <f t="shared" si="54"/>
        <v>111.75000000000001</v>
      </c>
      <c r="H319" s="50">
        <f t="shared" si="54"/>
        <v>116.75000000000001</v>
      </c>
      <c r="I319" s="50">
        <f t="shared" si="54"/>
        <v>116.25000000000001</v>
      </c>
      <c r="J319" s="50">
        <f t="shared" si="54"/>
        <v>119.91666666666667</v>
      </c>
      <c r="K319" s="50">
        <f t="shared" si="54"/>
        <v>123.91666666666667</v>
      </c>
      <c r="L319" s="37">
        <f t="shared" si="54"/>
        <v>113.41666666666666</v>
      </c>
      <c r="M319" s="37">
        <f t="shared" ref="M319:N319" si="55">+SUM(M320:M331)</f>
        <v>115.42857142857144</v>
      </c>
      <c r="N319" s="74">
        <f t="shared" si="55"/>
        <v>112</v>
      </c>
      <c r="O319" s="108">
        <f t="shared" ref="O319:R319" si="56">+SUM(O320:O331)</f>
        <v>113</v>
      </c>
      <c r="P319" s="108">
        <f t="shared" si="56"/>
        <v>113</v>
      </c>
      <c r="Q319" s="108">
        <f t="shared" si="56"/>
        <v>115</v>
      </c>
      <c r="R319" s="108">
        <f t="shared" si="56"/>
        <v>116</v>
      </c>
      <c r="S319" s="108">
        <f t="shared" ref="S319:T319" si="57">+SUM(S320:S331)</f>
        <v>117</v>
      </c>
      <c r="T319" s="108">
        <f t="shared" si="57"/>
        <v>122</v>
      </c>
    </row>
    <row r="320" spans="2:20" x14ac:dyDescent="0.3">
      <c r="B320" s="3" t="s">
        <v>400</v>
      </c>
      <c r="C320" s="17">
        <v>6.083333333333333</v>
      </c>
      <c r="D320" s="17">
        <v>5</v>
      </c>
      <c r="E320" s="17">
        <v>6.666666666666667</v>
      </c>
      <c r="F320" s="17">
        <v>7.083333333333333</v>
      </c>
      <c r="G320" s="17">
        <v>8.5833333333333339</v>
      </c>
      <c r="H320" s="51">
        <v>14.666666666666666</v>
      </c>
      <c r="I320" s="51">
        <v>16.916666666666668</v>
      </c>
      <c r="J320" s="51">
        <v>17.583333333333332</v>
      </c>
      <c r="K320" s="51">
        <v>16.333333333333332</v>
      </c>
      <c r="L320" s="17">
        <v>12.5</v>
      </c>
      <c r="M320" s="59">
        <v>11.714285714285714</v>
      </c>
      <c r="N320" s="69">
        <v>12</v>
      </c>
      <c r="O320" s="17">
        <v>12</v>
      </c>
      <c r="P320" s="17">
        <v>12</v>
      </c>
      <c r="Q320" s="17">
        <v>12</v>
      </c>
      <c r="R320" s="17">
        <v>12</v>
      </c>
      <c r="S320" s="17">
        <v>11</v>
      </c>
      <c r="T320" s="17">
        <v>11</v>
      </c>
    </row>
    <row r="321" spans="2:20" x14ac:dyDescent="0.3">
      <c r="B321" s="3" t="s">
        <v>401</v>
      </c>
      <c r="C321" s="17">
        <v>7</v>
      </c>
      <c r="D321" s="17">
        <v>8</v>
      </c>
      <c r="E321" s="17">
        <v>8</v>
      </c>
      <c r="F321" s="17">
        <v>8</v>
      </c>
      <c r="G321" s="17">
        <v>7.666666666666667</v>
      </c>
      <c r="H321" s="51">
        <v>8</v>
      </c>
      <c r="I321" s="51">
        <v>7.666666666666667</v>
      </c>
      <c r="J321" s="51">
        <v>5.416666666666667</v>
      </c>
      <c r="K321" s="51">
        <v>4</v>
      </c>
      <c r="L321" s="17">
        <v>4</v>
      </c>
      <c r="M321" s="59">
        <v>4</v>
      </c>
      <c r="N321" s="69">
        <v>4</v>
      </c>
      <c r="O321" s="17">
        <v>4</v>
      </c>
      <c r="P321" s="17">
        <v>4</v>
      </c>
      <c r="Q321" s="17">
        <v>4</v>
      </c>
      <c r="R321" s="17">
        <v>4</v>
      </c>
      <c r="S321" s="17">
        <v>4</v>
      </c>
      <c r="T321" s="17">
        <v>4</v>
      </c>
    </row>
    <row r="322" spans="2:20" x14ac:dyDescent="0.3">
      <c r="B322" s="3" t="s">
        <v>402</v>
      </c>
      <c r="C322" s="17">
        <v>4.083333333333333</v>
      </c>
      <c r="D322" s="17">
        <v>4.333333333333333</v>
      </c>
      <c r="E322" s="17">
        <v>5</v>
      </c>
      <c r="F322" s="17">
        <v>6.166666666666667</v>
      </c>
      <c r="G322" s="17">
        <v>5.916666666666667</v>
      </c>
      <c r="H322" s="51">
        <v>5.25</v>
      </c>
      <c r="I322" s="51">
        <v>6</v>
      </c>
      <c r="J322" s="51">
        <v>6</v>
      </c>
      <c r="K322" s="51">
        <v>6.416666666666667</v>
      </c>
      <c r="L322" s="17">
        <v>7.833333333333333</v>
      </c>
      <c r="M322" s="59">
        <v>8</v>
      </c>
      <c r="N322" s="69">
        <v>8</v>
      </c>
      <c r="O322" s="17">
        <v>8</v>
      </c>
      <c r="P322" s="17">
        <v>8</v>
      </c>
      <c r="Q322" s="17">
        <v>8</v>
      </c>
      <c r="R322" s="17">
        <v>8</v>
      </c>
      <c r="S322" s="17">
        <v>8</v>
      </c>
      <c r="T322" s="17">
        <v>8</v>
      </c>
    </row>
    <row r="323" spans="2:20" x14ac:dyDescent="0.3">
      <c r="B323" s="3" t="s">
        <v>403</v>
      </c>
      <c r="C323" s="17">
        <v>33.666666666666664</v>
      </c>
      <c r="D323" s="17">
        <v>35.083333333333336</v>
      </c>
      <c r="E323" s="17">
        <v>34.333333333333336</v>
      </c>
      <c r="F323" s="17">
        <v>42.5</v>
      </c>
      <c r="G323" s="17">
        <v>42.25</v>
      </c>
      <c r="H323" s="51">
        <v>41.333333333333336</v>
      </c>
      <c r="I323" s="51">
        <v>38.833333333333336</v>
      </c>
      <c r="J323" s="51">
        <v>44.75</v>
      </c>
      <c r="K323" s="51">
        <v>47.5</v>
      </c>
      <c r="L323" s="17">
        <v>42.083333333333336</v>
      </c>
      <c r="M323" s="59">
        <v>41.857142857142854</v>
      </c>
      <c r="N323" s="69">
        <v>41</v>
      </c>
      <c r="O323" s="17">
        <v>41</v>
      </c>
      <c r="P323" s="17">
        <v>41</v>
      </c>
      <c r="Q323" s="17">
        <v>41</v>
      </c>
      <c r="R323" s="17">
        <v>41</v>
      </c>
      <c r="S323" s="17">
        <v>41</v>
      </c>
      <c r="T323" s="17">
        <v>47</v>
      </c>
    </row>
    <row r="324" spans="2:20" x14ac:dyDescent="0.3">
      <c r="B324" s="3" t="s">
        <v>404</v>
      </c>
      <c r="C324" s="17">
        <v>5.25</v>
      </c>
      <c r="D324" s="17">
        <v>6</v>
      </c>
      <c r="E324" s="17">
        <v>4.583333333333333</v>
      </c>
      <c r="F324" s="17">
        <v>4.666666666666667</v>
      </c>
      <c r="G324" s="17">
        <v>3.9166666666666665</v>
      </c>
      <c r="H324" s="51">
        <v>4</v>
      </c>
      <c r="I324" s="51">
        <v>3.9166666666666665</v>
      </c>
      <c r="J324" s="51">
        <v>3</v>
      </c>
      <c r="K324" s="51">
        <v>3</v>
      </c>
      <c r="L324" s="17">
        <v>2.8333333333333335</v>
      </c>
      <c r="M324" s="59">
        <v>4.5714285714285712</v>
      </c>
      <c r="N324" s="69">
        <v>2</v>
      </c>
      <c r="O324" s="17">
        <v>5</v>
      </c>
      <c r="P324" s="17">
        <v>5</v>
      </c>
      <c r="Q324" s="17">
        <v>5</v>
      </c>
      <c r="R324" s="17">
        <v>5</v>
      </c>
      <c r="S324" s="17">
        <v>5</v>
      </c>
      <c r="T324" s="17">
        <v>5</v>
      </c>
    </row>
    <row r="325" spans="2:20" x14ac:dyDescent="0.3">
      <c r="B325" s="3" t="s">
        <v>405</v>
      </c>
      <c r="C325" s="17">
        <v>10.666666666666666</v>
      </c>
      <c r="D325" s="17">
        <v>7.833333333333333</v>
      </c>
      <c r="E325" s="17">
        <v>7</v>
      </c>
      <c r="F325" s="17">
        <v>7</v>
      </c>
      <c r="G325" s="17">
        <v>9.25</v>
      </c>
      <c r="H325" s="51">
        <v>9.1666666666666661</v>
      </c>
      <c r="I325" s="51">
        <v>8</v>
      </c>
      <c r="J325" s="51">
        <v>7.25</v>
      </c>
      <c r="K325" s="51">
        <v>7</v>
      </c>
      <c r="L325" s="17">
        <v>7</v>
      </c>
      <c r="M325" s="59">
        <v>6.8571428571428568</v>
      </c>
      <c r="N325" s="69">
        <v>7</v>
      </c>
      <c r="O325" s="17">
        <v>7</v>
      </c>
      <c r="P325" s="17">
        <v>6</v>
      </c>
      <c r="Q325" s="17">
        <v>7</v>
      </c>
      <c r="R325" s="17">
        <v>7</v>
      </c>
      <c r="S325" s="17">
        <v>7</v>
      </c>
      <c r="T325" s="17">
        <v>7</v>
      </c>
    </row>
    <row r="326" spans="2:20" x14ac:dyDescent="0.3">
      <c r="B326" s="3" t="s">
        <v>406</v>
      </c>
      <c r="C326" s="17">
        <v>9.25</v>
      </c>
      <c r="D326" s="17">
        <v>11.083333333333334</v>
      </c>
      <c r="E326" s="17">
        <v>10.75</v>
      </c>
      <c r="F326" s="17">
        <v>9.3333333333333339</v>
      </c>
      <c r="G326" s="17">
        <v>8.1666666666666661</v>
      </c>
      <c r="H326" s="51">
        <v>8</v>
      </c>
      <c r="I326" s="51">
        <v>8</v>
      </c>
      <c r="J326" s="51">
        <v>8</v>
      </c>
      <c r="K326" s="51">
        <v>8</v>
      </c>
      <c r="L326" s="17">
        <v>6.166666666666667</v>
      </c>
      <c r="M326" s="59">
        <v>6</v>
      </c>
      <c r="N326" s="69">
        <v>6</v>
      </c>
      <c r="O326" s="17">
        <v>6</v>
      </c>
      <c r="P326" s="17">
        <v>6</v>
      </c>
      <c r="Q326" s="17">
        <v>6</v>
      </c>
      <c r="R326" s="17">
        <v>6</v>
      </c>
      <c r="S326" s="17">
        <v>6</v>
      </c>
      <c r="T326" s="17">
        <v>6</v>
      </c>
    </row>
    <row r="327" spans="2:20" x14ac:dyDescent="0.3">
      <c r="B327" s="3" t="s">
        <v>408</v>
      </c>
      <c r="C327" s="17">
        <v>4</v>
      </c>
      <c r="D327" s="17">
        <v>4</v>
      </c>
      <c r="E327" s="17">
        <v>4</v>
      </c>
      <c r="F327" s="17">
        <v>4</v>
      </c>
      <c r="G327" s="17">
        <v>4</v>
      </c>
      <c r="H327" s="51">
        <v>4</v>
      </c>
      <c r="I327" s="51">
        <v>4</v>
      </c>
      <c r="J327" s="51">
        <v>5.083333333333333</v>
      </c>
      <c r="K327" s="51">
        <v>7</v>
      </c>
      <c r="L327" s="17">
        <v>6.833333333333333</v>
      </c>
      <c r="M327" s="59">
        <v>7.4285714285714288</v>
      </c>
      <c r="N327" s="69">
        <v>6</v>
      </c>
      <c r="O327" s="17">
        <v>7</v>
      </c>
      <c r="P327" s="17">
        <v>7</v>
      </c>
      <c r="Q327" s="17">
        <v>8</v>
      </c>
      <c r="R327" s="17">
        <v>8</v>
      </c>
      <c r="S327" s="17">
        <v>8</v>
      </c>
      <c r="T327" s="17">
        <v>8</v>
      </c>
    </row>
    <row r="328" spans="2:20" x14ac:dyDescent="0.3">
      <c r="B328" s="3" t="s">
        <v>410</v>
      </c>
      <c r="C328" s="17">
        <v>8</v>
      </c>
      <c r="D328" s="17">
        <v>8</v>
      </c>
      <c r="E328" s="17">
        <v>8.25</v>
      </c>
      <c r="F328" s="17">
        <v>8.5</v>
      </c>
      <c r="G328" s="17">
        <v>9</v>
      </c>
      <c r="H328" s="51">
        <v>7.166666666666667</v>
      </c>
      <c r="I328" s="51">
        <v>7.666666666666667</v>
      </c>
      <c r="J328" s="51">
        <v>8.1666666666666661</v>
      </c>
      <c r="K328" s="51">
        <v>8.5</v>
      </c>
      <c r="L328" s="17">
        <v>7.583333333333333</v>
      </c>
      <c r="M328" s="59">
        <v>8.8571428571428577</v>
      </c>
      <c r="N328" s="69">
        <v>9</v>
      </c>
      <c r="O328" s="17">
        <v>8</v>
      </c>
      <c r="P328" s="17">
        <v>9</v>
      </c>
      <c r="Q328" s="17">
        <v>9</v>
      </c>
      <c r="R328" s="17">
        <v>9</v>
      </c>
      <c r="S328" s="17">
        <v>9</v>
      </c>
      <c r="T328" s="17">
        <v>9</v>
      </c>
    </row>
    <row r="329" spans="2:20" x14ac:dyDescent="0.3">
      <c r="B329" s="3" t="s">
        <v>411</v>
      </c>
      <c r="C329" s="17">
        <v>4</v>
      </c>
      <c r="D329" s="17">
        <v>4.416666666666667</v>
      </c>
      <c r="E329" s="17">
        <v>4.833333333333333</v>
      </c>
      <c r="F329" s="17">
        <v>3.6666666666666665</v>
      </c>
      <c r="G329" s="17">
        <v>3.3333333333333335</v>
      </c>
      <c r="H329" s="51">
        <v>5</v>
      </c>
      <c r="I329" s="51">
        <v>5</v>
      </c>
      <c r="J329" s="51">
        <v>4.666666666666667</v>
      </c>
      <c r="K329" s="51">
        <v>5.416666666666667</v>
      </c>
      <c r="L329" s="17">
        <v>7.333333333333333</v>
      </c>
      <c r="M329" s="59">
        <v>6.8571428571428568</v>
      </c>
      <c r="N329" s="69">
        <v>7</v>
      </c>
      <c r="O329" s="17">
        <v>7</v>
      </c>
      <c r="P329" s="17">
        <v>7</v>
      </c>
      <c r="Q329" s="17">
        <v>7</v>
      </c>
      <c r="R329" s="17">
        <v>7</v>
      </c>
      <c r="S329" s="17">
        <v>7</v>
      </c>
      <c r="T329" s="17">
        <v>6</v>
      </c>
    </row>
    <row r="330" spans="2:20" x14ac:dyDescent="0.3">
      <c r="B330" s="3" t="s">
        <v>412</v>
      </c>
      <c r="C330" s="17">
        <v>18.833333333333332</v>
      </c>
      <c r="D330" s="17">
        <v>19.75</v>
      </c>
      <c r="E330" s="17">
        <v>22.5</v>
      </c>
      <c r="F330" s="17">
        <v>25.083333333333332</v>
      </c>
      <c r="G330" s="17">
        <v>5.75</v>
      </c>
      <c r="H330" s="51">
        <v>7.166666666666667</v>
      </c>
      <c r="I330" s="51">
        <v>7.25</v>
      </c>
      <c r="J330" s="51">
        <v>7</v>
      </c>
      <c r="K330" s="51">
        <v>6.833333333333333</v>
      </c>
      <c r="L330" s="17">
        <v>5.166666666666667</v>
      </c>
      <c r="M330" s="59">
        <v>7</v>
      </c>
      <c r="N330" s="69">
        <v>6</v>
      </c>
      <c r="O330" s="17">
        <v>6</v>
      </c>
      <c r="P330" s="17">
        <v>6</v>
      </c>
      <c r="Q330" s="17">
        <v>6</v>
      </c>
      <c r="R330" s="17">
        <v>7</v>
      </c>
      <c r="S330" s="17">
        <v>9</v>
      </c>
      <c r="T330" s="17">
        <v>9</v>
      </c>
    </row>
    <row r="331" spans="2:20" x14ac:dyDescent="0.3">
      <c r="B331" s="3" t="s">
        <v>414</v>
      </c>
      <c r="C331" s="17">
        <v>6.5</v>
      </c>
      <c r="D331" s="17">
        <v>4.416666666666667</v>
      </c>
      <c r="E331" s="17">
        <v>4.916666666666667</v>
      </c>
      <c r="F331" s="17">
        <v>4.083333333333333</v>
      </c>
      <c r="G331" s="17">
        <v>3.9166666666666665</v>
      </c>
      <c r="H331" s="51">
        <v>3</v>
      </c>
      <c r="I331" s="51">
        <v>3</v>
      </c>
      <c r="J331" s="51">
        <v>3</v>
      </c>
      <c r="K331" s="51">
        <v>3.9166666666666665</v>
      </c>
      <c r="L331" s="17">
        <v>4.083333333333333</v>
      </c>
      <c r="M331" s="59">
        <v>2.2857142857142856</v>
      </c>
      <c r="N331" s="69">
        <v>4</v>
      </c>
      <c r="O331" s="17">
        <v>2</v>
      </c>
      <c r="P331" s="17">
        <v>2</v>
      </c>
      <c r="Q331" s="17">
        <v>2</v>
      </c>
      <c r="R331" s="17">
        <v>2</v>
      </c>
      <c r="S331" s="17">
        <v>2</v>
      </c>
      <c r="T331" s="17">
        <v>2</v>
      </c>
    </row>
    <row r="332" spans="2:20" x14ac:dyDescent="0.3">
      <c r="B332" s="27" t="s">
        <v>181</v>
      </c>
      <c r="C332" s="37">
        <f t="shared" ref="C332:T332" si="58">+SUM(C333:C336)</f>
        <v>23.25</v>
      </c>
      <c r="D332" s="37">
        <f t="shared" si="58"/>
        <v>22.666666666666664</v>
      </c>
      <c r="E332" s="37">
        <f t="shared" si="58"/>
        <v>22</v>
      </c>
      <c r="F332" s="37">
        <f t="shared" si="58"/>
        <v>21.083333333333336</v>
      </c>
      <c r="G332" s="37">
        <f t="shared" si="58"/>
        <v>23</v>
      </c>
      <c r="H332" s="50">
        <f t="shared" si="58"/>
        <v>23.333333333333336</v>
      </c>
      <c r="I332" s="50">
        <f t="shared" si="58"/>
        <v>25.75</v>
      </c>
      <c r="J332" s="50">
        <f t="shared" si="58"/>
        <v>25.666666666666664</v>
      </c>
      <c r="K332" s="50">
        <f t="shared" si="58"/>
        <v>24.333333333333332</v>
      </c>
      <c r="L332" s="37">
        <f t="shared" si="58"/>
        <v>25.583333333333336</v>
      </c>
      <c r="M332" s="37">
        <f t="shared" si="58"/>
        <v>25.714285714285715</v>
      </c>
      <c r="N332" s="74">
        <f t="shared" si="58"/>
        <v>26</v>
      </c>
      <c r="O332" s="108">
        <f t="shared" si="58"/>
        <v>26</v>
      </c>
      <c r="P332" s="108">
        <f t="shared" si="58"/>
        <v>26</v>
      </c>
      <c r="Q332" s="108">
        <f t="shared" si="58"/>
        <v>26</v>
      </c>
      <c r="R332" s="108">
        <f t="shared" si="58"/>
        <v>26</v>
      </c>
      <c r="S332" s="108">
        <f t="shared" si="58"/>
        <v>25</v>
      </c>
      <c r="T332" s="108">
        <f t="shared" si="58"/>
        <v>25</v>
      </c>
    </row>
    <row r="333" spans="2:20" x14ac:dyDescent="0.3">
      <c r="B333" s="3" t="s">
        <v>415</v>
      </c>
      <c r="C333" s="17">
        <v>3.5</v>
      </c>
      <c r="D333" s="17">
        <v>1</v>
      </c>
      <c r="E333" s="17">
        <v>1</v>
      </c>
      <c r="F333" s="17">
        <v>1</v>
      </c>
      <c r="G333" s="17">
        <v>1</v>
      </c>
      <c r="H333" s="51">
        <v>1</v>
      </c>
      <c r="I333" s="51">
        <v>1</v>
      </c>
      <c r="J333" s="51">
        <v>1</v>
      </c>
      <c r="K333" s="51">
        <v>1</v>
      </c>
      <c r="L333" s="17">
        <v>1</v>
      </c>
      <c r="M333" s="59">
        <v>1</v>
      </c>
      <c r="N333" s="69">
        <v>1</v>
      </c>
      <c r="O333" s="17">
        <v>1</v>
      </c>
      <c r="P333" s="17">
        <v>1</v>
      </c>
      <c r="Q333" s="17">
        <v>1</v>
      </c>
      <c r="R333" s="17">
        <v>1</v>
      </c>
      <c r="S333" s="17">
        <v>1</v>
      </c>
      <c r="T333" s="17">
        <v>1</v>
      </c>
    </row>
    <row r="334" spans="2:20" x14ac:dyDescent="0.3">
      <c r="B334" s="3" t="s">
        <v>416</v>
      </c>
      <c r="C334" s="17">
        <v>9.8333333333333339</v>
      </c>
      <c r="D334" s="17">
        <v>10.75</v>
      </c>
      <c r="E334" s="17">
        <v>11</v>
      </c>
      <c r="F334" s="17">
        <v>10.083333333333334</v>
      </c>
      <c r="G334" s="17">
        <v>10.583333333333334</v>
      </c>
      <c r="H334" s="51">
        <v>10.833333333333334</v>
      </c>
      <c r="I334" s="51">
        <v>11.833333333333334</v>
      </c>
      <c r="J334" s="51">
        <v>11.416666666666666</v>
      </c>
      <c r="K334" s="51">
        <v>9.9166666666666661</v>
      </c>
      <c r="L334" s="17">
        <v>11.583333333333334</v>
      </c>
      <c r="M334" s="59">
        <v>13</v>
      </c>
      <c r="N334" s="69">
        <v>13</v>
      </c>
      <c r="O334" s="17">
        <v>13</v>
      </c>
      <c r="P334" s="17">
        <v>13</v>
      </c>
      <c r="Q334" s="17">
        <v>13</v>
      </c>
      <c r="R334" s="17">
        <v>13</v>
      </c>
      <c r="S334" s="17">
        <v>13</v>
      </c>
      <c r="T334" s="17">
        <v>13</v>
      </c>
    </row>
    <row r="335" spans="2:20" x14ac:dyDescent="0.3">
      <c r="B335" s="3" t="s">
        <v>419</v>
      </c>
      <c r="C335" s="17">
        <v>1.0833333333333333</v>
      </c>
      <c r="D335" s="17">
        <v>2</v>
      </c>
      <c r="E335" s="17">
        <v>2</v>
      </c>
      <c r="F335" s="17">
        <v>2</v>
      </c>
      <c r="G335" s="17">
        <v>2</v>
      </c>
      <c r="H335" s="51">
        <v>1.8333333333333333</v>
      </c>
      <c r="I335" s="51">
        <v>2.6666666666666665</v>
      </c>
      <c r="J335" s="51">
        <v>3</v>
      </c>
      <c r="K335" s="51">
        <v>3</v>
      </c>
      <c r="L335" s="17">
        <v>3</v>
      </c>
      <c r="M335" s="59">
        <v>1.8571428571428572</v>
      </c>
      <c r="N335" s="69">
        <v>2</v>
      </c>
      <c r="O335" s="17">
        <v>2</v>
      </c>
      <c r="P335" s="17">
        <v>2</v>
      </c>
      <c r="Q335" s="17">
        <v>2</v>
      </c>
      <c r="R335" s="17">
        <v>2</v>
      </c>
      <c r="S335" s="17">
        <v>2</v>
      </c>
      <c r="T335" s="17">
        <v>1</v>
      </c>
    </row>
    <row r="336" spans="2:20" x14ac:dyDescent="0.3">
      <c r="B336" s="3" t="s">
        <v>420</v>
      </c>
      <c r="C336" s="17">
        <v>8.8333333333333339</v>
      </c>
      <c r="D336" s="17">
        <v>8.9166666666666661</v>
      </c>
      <c r="E336" s="17">
        <v>8</v>
      </c>
      <c r="F336" s="17">
        <v>8</v>
      </c>
      <c r="G336" s="17">
        <v>9.4166666666666661</v>
      </c>
      <c r="H336" s="51">
        <v>9.6666666666666661</v>
      </c>
      <c r="I336" s="51">
        <v>10.25</v>
      </c>
      <c r="J336" s="51">
        <v>10.25</v>
      </c>
      <c r="K336" s="51">
        <v>10.416666666666666</v>
      </c>
      <c r="L336" s="17">
        <v>10</v>
      </c>
      <c r="M336" s="59">
        <v>9.8571428571428577</v>
      </c>
      <c r="N336" s="69">
        <v>10</v>
      </c>
      <c r="O336" s="17">
        <v>10</v>
      </c>
      <c r="P336" s="17">
        <v>10</v>
      </c>
      <c r="Q336" s="17">
        <v>10</v>
      </c>
      <c r="R336" s="17">
        <v>10</v>
      </c>
      <c r="S336" s="17">
        <v>9</v>
      </c>
      <c r="T336" s="17">
        <v>10</v>
      </c>
    </row>
    <row r="337" spans="2:20" x14ac:dyDescent="0.3">
      <c r="B337" s="27" t="s">
        <v>182</v>
      </c>
      <c r="C337" s="37">
        <f>+SUM(C338:C349)</f>
        <v>52.25</v>
      </c>
      <c r="D337" s="37">
        <f t="shared" ref="D337:G337" si="59">+SUM(D338:D349)</f>
        <v>53.916666666666664</v>
      </c>
      <c r="E337" s="37">
        <f t="shared" si="59"/>
        <v>54.249999999999993</v>
      </c>
      <c r="F337" s="37">
        <f t="shared" si="59"/>
        <v>55.666666666666671</v>
      </c>
      <c r="G337" s="37">
        <f t="shared" si="59"/>
        <v>54.75</v>
      </c>
      <c r="H337" s="50">
        <f>+SUM(H338:H349)</f>
        <v>54.333333333333343</v>
      </c>
      <c r="I337" s="50">
        <f>+SUM(I338:I349)</f>
        <v>51.333333333333336</v>
      </c>
      <c r="J337" s="50">
        <f>+SUM(J338:J349)</f>
        <v>49.916666666666664</v>
      </c>
      <c r="K337" s="50">
        <f>+SUM(K338:K349)</f>
        <v>47.416666666666664</v>
      </c>
      <c r="L337" s="37">
        <f>+SUM(L338:L349)</f>
        <v>40.43181818181818</v>
      </c>
      <c r="M337" s="37">
        <f t="shared" ref="M337:T337" si="60">+SUM(M338:M349)</f>
        <v>38.714285714285708</v>
      </c>
      <c r="N337" s="74">
        <f t="shared" si="60"/>
        <v>41</v>
      </c>
      <c r="O337" s="108">
        <f t="shared" si="60"/>
        <v>41</v>
      </c>
      <c r="P337" s="108">
        <f t="shared" si="60"/>
        <v>39</v>
      </c>
      <c r="Q337" s="108">
        <f t="shared" si="60"/>
        <v>38</v>
      </c>
      <c r="R337" s="108">
        <f t="shared" si="60"/>
        <v>37</v>
      </c>
      <c r="S337" s="108">
        <f t="shared" si="60"/>
        <v>37</v>
      </c>
      <c r="T337" s="108">
        <f t="shared" si="60"/>
        <v>38</v>
      </c>
    </row>
    <row r="338" spans="2:20" x14ac:dyDescent="0.3">
      <c r="B338" s="3" t="s">
        <v>421</v>
      </c>
      <c r="C338" s="17">
        <v>2.5</v>
      </c>
      <c r="D338" s="17">
        <v>2</v>
      </c>
      <c r="E338" s="17">
        <v>2</v>
      </c>
      <c r="F338" s="17">
        <v>2</v>
      </c>
      <c r="G338" s="17">
        <v>2</v>
      </c>
      <c r="H338" s="51">
        <v>2</v>
      </c>
      <c r="I338" s="51">
        <v>2</v>
      </c>
      <c r="J338" s="51">
        <v>2</v>
      </c>
      <c r="K338" s="51">
        <v>2.5833333333333335</v>
      </c>
      <c r="L338" s="17">
        <v>2</v>
      </c>
      <c r="M338" s="59">
        <v>1.4285714285714286</v>
      </c>
      <c r="N338" s="69">
        <v>2</v>
      </c>
      <c r="O338" s="17">
        <v>2</v>
      </c>
      <c r="P338" s="17">
        <v>1</v>
      </c>
      <c r="Q338" s="17">
        <v>1</v>
      </c>
      <c r="R338" s="17">
        <v>1</v>
      </c>
      <c r="S338" s="17">
        <v>1</v>
      </c>
      <c r="T338" s="17">
        <v>2</v>
      </c>
    </row>
    <row r="339" spans="2:20" x14ac:dyDescent="0.3">
      <c r="B339" s="3" t="s">
        <v>422</v>
      </c>
      <c r="C339" s="17">
        <v>1</v>
      </c>
      <c r="D339" s="17">
        <v>1</v>
      </c>
      <c r="E339" s="17">
        <v>1</v>
      </c>
      <c r="F339" s="17">
        <v>1</v>
      </c>
      <c r="G339" s="17">
        <v>1</v>
      </c>
      <c r="H339" s="51">
        <v>1</v>
      </c>
      <c r="I339" s="51">
        <v>1</v>
      </c>
      <c r="J339" s="51">
        <v>1</v>
      </c>
      <c r="K339" s="51">
        <v>1</v>
      </c>
      <c r="L339" s="17">
        <v>1</v>
      </c>
      <c r="M339" s="59">
        <v>1</v>
      </c>
      <c r="N339" s="69">
        <v>1</v>
      </c>
      <c r="O339" s="17">
        <v>1</v>
      </c>
      <c r="P339" s="17">
        <v>1</v>
      </c>
      <c r="Q339" s="17">
        <v>1</v>
      </c>
      <c r="R339" s="17">
        <v>1</v>
      </c>
      <c r="S339" s="17">
        <v>1</v>
      </c>
      <c r="T339" s="17">
        <v>1</v>
      </c>
    </row>
    <row r="340" spans="2:20" x14ac:dyDescent="0.3">
      <c r="B340" s="3" t="s">
        <v>423</v>
      </c>
      <c r="C340" s="17">
        <v>2.75</v>
      </c>
      <c r="D340" s="17">
        <v>3.5833333333333335</v>
      </c>
      <c r="E340" s="17">
        <v>4.083333333333333</v>
      </c>
      <c r="F340" s="17">
        <v>5</v>
      </c>
      <c r="G340" s="17">
        <v>5</v>
      </c>
      <c r="H340" s="51">
        <v>5</v>
      </c>
      <c r="I340" s="51">
        <v>5</v>
      </c>
      <c r="J340" s="51">
        <v>4.333333333333333</v>
      </c>
      <c r="K340" s="51">
        <v>3</v>
      </c>
      <c r="L340" s="17">
        <v>2.1818181818181817</v>
      </c>
      <c r="M340" s="59">
        <v>3</v>
      </c>
      <c r="N340" s="69">
        <v>3</v>
      </c>
      <c r="O340" s="17">
        <v>3</v>
      </c>
      <c r="P340" s="17">
        <v>3</v>
      </c>
      <c r="Q340" s="17">
        <v>3</v>
      </c>
      <c r="R340" s="17">
        <v>3</v>
      </c>
      <c r="S340" s="17">
        <v>3</v>
      </c>
      <c r="T340" s="17">
        <v>3</v>
      </c>
    </row>
    <row r="341" spans="2:20" x14ac:dyDescent="0.3">
      <c r="B341" s="3" t="s">
        <v>424</v>
      </c>
      <c r="C341" s="17">
        <v>3.5833333333333335</v>
      </c>
      <c r="D341" s="17">
        <v>4</v>
      </c>
      <c r="E341" s="17">
        <v>4</v>
      </c>
      <c r="F341" s="17">
        <v>4</v>
      </c>
      <c r="G341" s="17">
        <v>4</v>
      </c>
      <c r="H341" s="51">
        <v>4</v>
      </c>
      <c r="I341" s="51">
        <v>4</v>
      </c>
      <c r="J341" s="51">
        <v>3.5833333333333335</v>
      </c>
      <c r="K341" s="51">
        <v>4.083333333333333</v>
      </c>
      <c r="L341" s="17">
        <v>4</v>
      </c>
      <c r="M341" s="59">
        <v>3.7142857142857144</v>
      </c>
      <c r="N341" s="69">
        <v>5</v>
      </c>
      <c r="O341" s="17">
        <v>5</v>
      </c>
      <c r="P341" s="17">
        <v>4</v>
      </c>
      <c r="Q341" s="17">
        <v>3</v>
      </c>
      <c r="R341" s="17">
        <v>3</v>
      </c>
      <c r="S341" s="17">
        <v>3</v>
      </c>
      <c r="T341" s="17">
        <v>3</v>
      </c>
    </row>
    <row r="342" spans="2:20" x14ac:dyDescent="0.3">
      <c r="B342" s="3" t="s">
        <v>425</v>
      </c>
      <c r="C342" s="17">
        <v>4</v>
      </c>
      <c r="D342" s="17">
        <v>3.6666666666666665</v>
      </c>
      <c r="E342" s="17">
        <v>4</v>
      </c>
      <c r="F342" s="17">
        <v>4</v>
      </c>
      <c r="G342" s="17">
        <v>4.416666666666667</v>
      </c>
      <c r="H342" s="51">
        <v>4.75</v>
      </c>
      <c r="I342" s="51">
        <v>4.583333333333333</v>
      </c>
      <c r="J342" s="51">
        <v>4</v>
      </c>
      <c r="K342" s="51">
        <v>4</v>
      </c>
      <c r="L342" s="17">
        <v>3.5</v>
      </c>
      <c r="M342" s="59">
        <v>4</v>
      </c>
      <c r="N342" s="69">
        <v>4</v>
      </c>
      <c r="O342" s="17">
        <v>4</v>
      </c>
      <c r="P342" s="17">
        <v>4</v>
      </c>
      <c r="Q342" s="17">
        <v>4</v>
      </c>
      <c r="R342" s="17">
        <v>4</v>
      </c>
      <c r="S342" s="17">
        <v>4</v>
      </c>
      <c r="T342" s="17">
        <v>4</v>
      </c>
    </row>
    <row r="343" spans="2:20" x14ac:dyDescent="0.3">
      <c r="B343" s="3" t="s">
        <v>426</v>
      </c>
      <c r="C343" s="17">
        <v>4.916666666666667</v>
      </c>
      <c r="D343" s="17">
        <v>6</v>
      </c>
      <c r="E343" s="17">
        <v>5.416666666666667</v>
      </c>
      <c r="F343" s="17">
        <v>4.166666666666667</v>
      </c>
      <c r="G343" s="17">
        <v>3.8333333333333335</v>
      </c>
      <c r="H343" s="51">
        <v>5</v>
      </c>
      <c r="I343" s="51">
        <v>5</v>
      </c>
      <c r="J343" s="51">
        <v>5</v>
      </c>
      <c r="K343" s="51">
        <v>4.666666666666667</v>
      </c>
      <c r="L343" s="17">
        <v>2.75</v>
      </c>
      <c r="M343" s="59">
        <v>2</v>
      </c>
      <c r="N343" s="69">
        <v>2</v>
      </c>
      <c r="O343" s="17">
        <v>2</v>
      </c>
      <c r="P343" s="17">
        <v>2</v>
      </c>
      <c r="Q343" s="17">
        <v>2</v>
      </c>
      <c r="R343" s="17">
        <v>2</v>
      </c>
      <c r="S343" s="17">
        <v>2</v>
      </c>
      <c r="T343" s="17">
        <v>2</v>
      </c>
    </row>
    <row r="344" spans="2:20" x14ac:dyDescent="0.3">
      <c r="B344" s="3" t="s">
        <v>427</v>
      </c>
      <c r="C344" s="17">
        <v>3</v>
      </c>
      <c r="D344" s="17">
        <v>3</v>
      </c>
      <c r="E344" s="17">
        <v>3</v>
      </c>
      <c r="F344" s="17">
        <v>3</v>
      </c>
      <c r="G344" s="17">
        <v>3</v>
      </c>
      <c r="H344" s="51">
        <v>3</v>
      </c>
      <c r="I344" s="51">
        <v>3</v>
      </c>
      <c r="J344" s="51">
        <v>3</v>
      </c>
      <c r="K344" s="51">
        <v>3.0833333333333335</v>
      </c>
      <c r="L344" s="17">
        <v>4</v>
      </c>
      <c r="M344" s="59">
        <v>4</v>
      </c>
      <c r="N344" s="69">
        <v>4</v>
      </c>
      <c r="O344" s="17">
        <v>4</v>
      </c>
      <c r="P344" s="17">
        <v>4</v>
      </c>
      <c r="Q344" s="17">
        <v>4</v>
      </c>
      <c r="R344" s="17">
        <v>4</v>
      </c>
      <c r="S344" s="17">
        <v>4</v>
      </c>
      <c r="T344" s="17">
        <v>4</v>
      </c>
    </row>
    <row r="345" spans="2:20" x14ac:dyDescent="0.3">
      <c r="B345" s="3" t="s">
        <v>428</v>
      </c>
      <c r="C345" s="17">
        <v>5</v>
      </c>
      <c r="D345" s="17">
        <v>3.5</v>
      </c>
      <c r="E345" s="17">
        <v>3.8333333333333335</v>
      </c>
      <c r="F345" s="17">
        <v>4</v>
      </c>
      <c r="G345" s="17">
        <v>3.3333333333333335</v>
      </c>
      <c r="H345" s="51">
        <v>3.6666666666666665</v>
      </c>
      <c r="I345" s="51">
        <v>3.8333333333333335</v>
      </c>
      <c r="J345" s="51">
        <v>4</v>
      </c>
      <c r="K345" s="51">
        <v>4.166666666666667</v>
      </c>
      <c r="L345" s="17">
        <v>4</v>
      </c>
      <c r="M345" s="59">
        <v>4</v>
      </c>
      <c r="N345" s="69">
        <v>4</v>
      </c>
      <c r="O345" s="17">
        <v>4</v>
      </c>
      <c r="P345" s="17">
        <v>4</v>
      </c>
      <c r="Q345" s="17">
        <v>4</v>
      </c>
      <c r="R345" s="17">
        <v>4</v>
      </c>
      <c r="S345" s="17">
        <v>4</v>
      </c>
      <c r="T345" s="17">
        <v>4</v>
      </c>
    </row>
    <row r="346" spans="2:20" x14ac:dyDescent="0.3">
      <c r="B346" s="3" t="s">
        <v>429</v>
      </c>
      <c r="C346" s="17">
        <v>8.1666666666666661</v>
      </c>
      <c r="D346" s="17">
        <v>9</v>
      </c>
      <c r="E346" s="17">
        <v>9</v>
      </c>
      <c r="F346" s="17">
        <v>8.9166666666666661</v>
      </c>
      <c r="G346" s="17">
        <v>8.8333333333333339</v>
      </c>
      <c r="H346" s="51">
        <v>7.75</v>
      </c>
      <c r="I346" s="51">
        <v>7</v>
      </c>
      <c r="J346" s="51">
        <v>7</v>
      </c>
      <c r="K346" s="51">
        <v>5.916666666666667</v>
      </c>
      <c r="L346" s="17">
        <v>6</v>
      </c>
      <c r="M346" s="59">
        <v>6</v>
      </c>
      <c r="N346" s="69">
        <v>6</v>
      </c>
      <c r="O346" s="17">
        <v>6</v>
      </c>
      <c r="P346" s="17">
        <v>6</v>
      </c>
      <c r="Q346" s="17">
        <v>6</v>
      </c>
      <c r="R346" s="17">
        <v>6</v>
      </c>
      <c r="S346" s="17">
        <v>6</v>
      </c>
      <c r="T346" s="17">
        <v>6</v>
      </c>
    </row>
    <row r="347" spans="2:20" x14ac:dyDescent="0.3">
      <c r="B347" s="3" t="s">
        <v>430</v>
      </c>
      <c r="C347" s="17">
        <v>4.916666666666667</v>
      </c>
      <c r="D347" s="17">
        <v>4.666666666666667</v>
      </c>
      <c r="E347" s="17">
        <v>4.916666666666667</v>
      </c>
      <c r="F347" s="17">
        <v>5.75</v>
      </c>
      <c r="G347" s="17">
        <v>6</v>
      </c>
      <c r="H347" s="51">
        <v>4.833333333333333</v>
      </c>
      <c r="I347" s="51">
        <v>4</v>
      </c>
      <c r="J347" s="51">
        <v>4</v>
      </c>
      <c r="K347" s="51">
        <v>4.166666666666667</v>
      </c>
      <c r="L347" s="17">
        <v>3</v>
      </c>
      <c r="M347" s="59">
        <v>2</v>
      </c>
      <c r="N347" s="69">
        <v>2</v>
      </c>
      <c r="O347" s="17">
        <v>2</v>
      </c>
      <c r="P347" s="17">
        <v>2</v>
      </c>
      <c r="Q347" s="17">
        <v>2</v>
      </c>
      <c r="R347" s="17">
        <v>2</v>
      </c>
      <c r="S347" s="17">
        <v>2</v>
      </c>
      <c r="T347" s="17">
        <v>2</v>
      </c>
    </row>
    <row r="348" spans="2:20" x14ac:dyDescent="0.3">
      <c r="B348" s="3" t="s">
        <v>431</v>
      </c>
      <c r="C348" s="17">
        <v>7.333333333333333</v>
      </c>
      <c r="D348" s="17">
        <v>7.5</v>
      </c>
      <c r="E348" s="17">
        <v>7</v>
      </c>
      <c r="F348" s="17">
        <v>7.833333333333333</v>
      </c>
      <c r="G348" s="17">
        <v>7.333333333333333</v>
      </c>
      <c r="H348" s="51">
        <v>8</v>
      </c>
      <c r="I348" s="51">
        <v>7.083333333333333</v>
      </c>
      <c r="J348" s="51">
        <v>7</v>
      </c>
      <c r="K348" s="51">
        <v>5.75</v>
      </c>
      <c r="L348" s="17">
        <v>4</v>
      </c>
      <c r="M348" s="59">
        <v>4</v>
      </c>
      <c r="N348" s="69">
        <v>4</v>
      </c>
      <c r="O348" s="17">
        <v>4</v>
      </c>
      <c r="P348" s="17">
        <v>4</v>
      </c>
      <c r="Q348" s="17">
        <v>4</v>
      </c>
      <c r="R348" s="17">
        <v>4</v>
      </c>
      <c r="S348" s="17">
        <v>4</v>
      </c>
      <c r="T348" s="17">
        <v>4</v>
      </c>
    </row>
    <row r="349" spans="2:20" x14ac:dyDescent="0.3">
      <c r="B349" s="3" t="s">
        <v>432</v>
      </c>
      <c r="C349" s="17">
        <v>5.083333333333333</v>
      </c>
      <c r="D349" s="17">
        <v>6</v>
      </c>
      <c r="E349" s="17">
        <v>6</v>
      </c>
      <c r="F349" s="17">
        <v>6</v>
      </c>
      <c r="G349" s="17">
        <v>6</v>
      </c>
      <c r="H349" s="51">
        <v>5.333333333333333</v>
      </c>
      <c r="I349" s="51">
        <v>4.833333333333333</v>
      </c>
      <c r="J349" s="51">
        <v>5</v>
      </c>
      <c r="K349" s="51">
        <v>5</v>
      </c>
      <c r="L349" s="17">
        <v>4</v>
      </c>
      <c r="M349" s="59">
        <v>3.5714285714285716</v>
      </c>
      <c r="N349" s="69">
        <v>4</v>
      </c>
      <c r="O349" s="17">
        <v>4</v>
      </c>
      <c r="P349" s="17">
        <v>4</v>
      </c>
      <c r="Q349" s="17">
        <v>4</v>
      </c>
      <c r="R349" s="17">
        <v>3</v>
      </c>
      <c r="S349" s="17">
        <v>3</v>
      </c>
      <c r="T349" s="17">
        <v>3</v>
      </c>
    </row>
    <row r="350" spans="2:20" x14ac:dyDescent="0.3">
      <c r="B350" s="27" t="s">
        <v>183</v>
      </c>
      <c r="C350" s="37">
        <f>+SUM(C351:C355)</f>
        <v>40.666666666666671</v>
      </c>
      <c r="D350" s="37">
        <f t="shared" ref="D350:M350" si="61">+SUM(D351:D355)</f>
        <v>39.416666666666671</v>
      </c>
      <c r="E350" s="37">
        <f t="shared" si="61"/>
        <v>36.583333333333336</v>
      </c>
      <c r="F350" s="37">
        <f t="shared" si="61"/>
        <v>33.75</v>
      </c>
      <c r="G350" s="37">
        <f t="shared" si="61"/>
        <v>31.999999999999996</v>
      </c>
      <c r="H350" s="37">
        <f t="shared" si="61"/>
        <v>33.333333333333336</v>
      </c>
      <c r="I350" s="37">
        <f t="shared" si="61"/>
        <v>31.25</v>
      </c>
      <c r="J350" s="37">
        <f t="shared" si="61"/>
        <v>29.166666666666664</v>
      </c>
      <c r="K350" s="50">
        <f t="shared" si="61"/>
        <v>29.416666666666664</v>
      </c>
      <c r="L350" s="37">
        <f t="shared" si="61"/>
        <v>28.083333333333332</v>
      </c>
      <c r="M350" s="37">
        <f t="shared" si="61"/>
        <v>27.000000000000004</v>
      </c>
      <c r="N350" s="74">
        <f>+SUM(N351:N355)</f>
        <v>28</v>
      </c>
      <c r="O350" s="108">
        <f t="shared" ref="O350:T350" si="62">+SUM(O351:O355)</f>
        <v>28</v>
      </c>
      <c r="P350" s="108">
        <f t="shared" si="62"/>
        <v>28</v>
      </c>
      <c r="Q350" s="108">
        <f t="shared" si="62"/>
        <v>27</v>
      </c>
      <c r="R350" s="108">
        <f t="shared" si="62"/>
        <v>26</v>
      </c>
      <c r="S350" s="108">
        <f t="shared" si="62"/>
        <v>26</v>
      </c>
      <c r="T350" s="108">
        <f t="shared" si="62"/>
        <v>26</v>
      </c>
    </row>
    <row r="351" spans="2:20" x14ac:dyDescent="0.3">
      <c r="B351" s="3" t="s">
        <v>433</v>
      </c>
      <c r="C351" s="17">
        <v>9.75</v>
      </c>
      <c r="D351" s="17">
        <v>9.8333333333333339</v>
      </c>
      <c r="E351" s="17">
        <v>9.1666666666666661</v>
      </c>
      <c r="F351" s="17">
        <v>8</v>
      </c>
      <c r="G351" s="17">
        <v>6.583333333333333</v>
      </c>
      <c r="H351" s="51">
        <v>5.916666666666667</v>
      </c>
      <c r="I351" s="51">
        <v>5.166666666666667</v>
      </c>
      <c r="J351" s="51">
        <v>5</v>
      </c>
      <c r="K351" s="51">
        <v>5.083333333333333</v>
      </c>
      <c r="L351" s="17">
        <v>5</v>
      </c>
      <c r="M351" s="59">
        <v>4.4285714285714288</v>
      </c>
      <c r="N351" s="69">
        <v>5</v>
      </c>
      <c r="O351" s="17">
        <v>5</v>
      </c>
      <c r="P351" s="17">
        <v>5</v>
      </c>
      <c r="Q351" s="17">
        <v>4</v>
      </c>
      <c r="R351" s="17">
        <v>4</v>
      </c>
      <c r="S351" s="17">
        <v>4</v>
      </c>
      <c r="T351" s="17">
        <v>4</v>
      </c>
    </row>
    <row r="352" spans="2:20" x14ac:dyDescent="0.3">
      <c r="B352" s="3" t="s">
        <v>434</v>
      </c>
      <c r="C352" s="17">
        <v>8.0833333333333339</v>
      </c>
      <c r="D352" s="17">
        <v>7.75</v>
      </c>
      <c r="E352" s="17">
        <v>6.333333333333333</v>
      </c>
      <c r="F352" s="17">
        <v>6.333333333333333</v>
      </c>
      <c r="G352" s="17">
        <v>7</v>
      </c>
      <c r="H352" s="51">
        <v>6.083333333333333</v>
      </c>
      <c r="I352" s="51">
        <v>6</v>
      </c>
      <c r="J352" s="51">
        <v>6</v>
      </c>
      <c r="K352" s="51">
        <v>5.083333333333333</v>
      </c>
      <c r="L352" s="17">
        <v>5.083333333333333</v>
      </c>
      <c r="M352" s="59">
        <v>5</v>
      </c>
      <c r="N352" s="69">
        <v>5</v>
      </c>
      <c r="O352" s="17">
        <v>5</v>
      </c>
      <c r="P352" s="17">
        <v>5</v>
      </c>
      <c r="Q352" s="17">
        <v>5</v>
      </c>
      <c r="R352" s="17">
        <v>5</v>
      </c>
      <c r="S352" s="17">
        <v>5</v>
      </c>
      <c r="T352" s="17">
        <v>5</v>
      </c>
    </row>
    <row r="353" spans="2:20" x14ac:dyDescent="0.3">
      <c r="B353" s="3" t="s">
        <v>435</v>
      </c>
      <c r="C353" s="17">
        <v>11</v>
      </c>
      <c r="D353" s="17">
        <v>11</v>
      </c>
      <c r="E353" s="17">
        <v>10.083333333333334</v>
      </c>
      <c r="F353" s="17">
        <v>9.1666666666666661</v>
      </c>
      <c r="G353" s="17">
        <v>9.3333333333333339</v>
      </c>
      <c r="H353" s="51">
        <v>11.5</v>
      </c>
      <c r="I353" s="51">
        <v>11</v>
      </c>
      <c r="J353" s="51">
        <v>9.1666666666666661</v>
      </c>
      <c r="K353" s="51">
        <v>8.9166666666666661</v>
      </c>
      <c r="L353" s="17">
        <v>8.5833333333333339</v>
      </c>
      <c r="M353" s="59">
        <v>8</v>
      </c>
      <c r="N353" s="69">
        <v>8</v>
      </c>
      <c r="O353" s="17">
        <v>8</v>
      </c>
      <c r="P353" s="17">
        <v>8</v>
      </c>
      <c r="Q353" s="17">
        <v>8</v>
      </c>
      <c r="R353" s="17">
        <v>8</v>
      </c>
      <c r="S353" s="17">
        <v>8</v>
      </c>
      <c r="T353" s="17">
        <v>8</v>
      </c>
    </row>
    <row r="354" spans="2:20" x14ac:dyDescent="0.3">
      <c r="B354" s="3" t="s">
        <v>436</v>
      </c>
      <c r="C354" s="17">
        <v>5.833333333333333</v>
      </c>
      <c r="D354" s="17">
        <v>4.833333333333333</v>
      </c>
      <c r="E354" s="17">
        <v>5</v>
      </c>
      <c r="F354" s="17">
        <v>5</v>
      </c>
      <c r="G354" s="17">
        <v>5</v>
      </c>
      <c r="H354" s="51">
        <v>5</v>
      </c>
      <c r="I354" s="51">
        <v>5.083333333333333</v>
      </c>
      <c r="J354" s="51">
        <v>5</v>
      </c>
      <c r="K354" s="51">
        <v>5.5</v>
      </c>
      <c r="L354" s="17">
        <v>3.4166666666666665</v>
      </c>
      <c r="M354" s="59">
        <v>3.5714285714285716</v>
      </c>
      <c r="N354" s="69">
        <v>4</v>
      </c>
      <c r="O354" s="17">
        <v>4</v>
      </c>
      <c r="P354" s="17">
        <v>4</v>
      </c>
      <c r="Q354" s="17">
        <v>4</v>
      </c>
      <c r="R354" s="17">
        <v>3</v>
      </c>
      <c r="S354" s="17">
        <v>3</v>
      </c>
      <c r="T354" s="17">
        <v>3</v>
      </c>
    </row>
    <row r="355" spans="2:20" x14ac:dyDescent="0.3">
      <c r="B355" s="3" t="s">
        <v>522</v>
      </c>
      <c r="C355" s="17">
        <v>6</v>
      </c>
      <c r="D355" s="17">
        <v>6</v>
      </c>
      <c r="E355" s="17">
        <v>6</v>
      </c>
      <c r="F355" s="17">
        <v>5.25</v>
      </c>
      <c r="G355" s="17">
        <v>4.083333333333333</v>
      </c>
      <c r="H355" s="51">
        <v>4.833333333333333</v>
      </c>
      <c r="I355" s="51">
        <v>4</v>
      </c>
      <c r="J355" s="51">
        <v>4</v>
      </c>
      <c r="K355" s="51">
        <v>4.833333333333333</v>
      </c>
      <c r="L355" s="17">
        <v>6</v>
      </c>
      <c r="M355" s="59">
        <v>6</v>
      </c>
      <c r="N355" s="69">
        <v>6</v>
      </c>
      <c r="O355" s="17">
        <v>6</v>
      </c>
      <c r="P355" s="17">
        <v>6</v>
      </c>
      <c r="Q355" s="17">
        <v>6</v>
      </c>
      <c r="R355" s="17">
        <v>6</v>
      </c>
      <c r="S355" s="17">
        <v>6</v>
      </c>
      <c r="T355" s="17">
        <v>6</v>
      </c>
    </row>
    <row r="356" spans="2:20" x14ac:dyDescent="0.3">
      <c r="B356" s="27" t="s">
        <v>185</v>
      </c>
      <c r="C356" s="37">
        <f>+SUM(C357:C363)</f>
        <v>34.166666666666671</v>
      </c>
      <c r="D356" s="37">
        <f t="shared" ref="D356:T356" si="63">+SUM(D357:D363)</f>
        <v>36.583333333333329</v>
      </c>
      <c r="E356" s="37">
        <f t="shared" si="63"/>
        <v>35.916666666666671</v>
      </c>
      <c r="F356" s="37">
        <f t="shared" si="63"/>
        <v>36.25</v>
      </c>
      <c r="G356" s="37">
        <f t="shared" si="63"/>
        <v>35.333333333333336</v>
      </c>
      <c r="H356" s="50">
        <f t="shared" ref="H356:M356" si="64">+SUM(H357:H363)</f>
        <v>37.25</v>
      </c>
      <c r="I356" s="50">
        <f t="shared" si="64"/>
        <v>41.333333333333336</v>
      </c>
      <c r="J356" s="50">
        <f t="shared" si="64"/>
        <v>42.75</v>
      </c>
      <c r="K356" s="50">
        <f t="shared" si="64"/>
        <v>43.25</v>
      </c>
      <c r="L356" s="37">
        <f t="shared" si="64"/>
        <v>37.25</v>
      </c>
      <c r="M356" s="37">
        <f t="shared" si="64"/>
        <v>35.428571428571431</v>
      </c>
      <c r="N356" s="74">
        <f t="shared" si="63"/>
        <v>37</v>
      </c>
      <c r="O356" s="108">
        <f t="shared" si="63"/>
        <v>36</v>
      </c>
      <c r="P356" s="108">
        <f t="shared" si="63"/>
        <v>36</v>
      </c>
      <c r="Q356" s="108">
        <f t="shared" si="63"/>
        <v>36</v>
      </c>
      <c r="R356" s="108">
        <f t="shared" si="63"/>
        <v>36</v>
      </c>
      <c r="S356" s="108">
        <f t="shared" si="63"/>
        <v>34</v>
      </c>
      <c r="T356" s="108">
        <f t="shared" si="63"/>
        <v>33</v>
      </c>
    </row>
    <row r="357" spans="2:20" x14ac:dyDescent="0.3">
      <c r="B357" s="3" t="s">
        <v>437</v>
      </c>
      <c r="C357" s="17">
        <v>6</v>
      </c>
      <c r="D357" s="17">
        <v>6.333333333333333</v>
      </c>
      <c r="E357" s="17">
        <v>5</v>
      </c>
      <c r="F357" s="17">
        <v>4.416666666666667</v>
      </c>
      <c r="G357" s="17">
        <v>4</v>
      </c>
      <c r="H357" s="51">
        <v>4</v>
      </c>
      <c r="I357" s="51">
        <v>4</v>
      </c>
      <c r="J357" s="51">
        <v>4.75</v>
      </c>
      <c r="K357" s="51">
        <v>5.75</v>
      </c>
      <c r="L357" s="17">
        <v>4.166666666666667</v>
      </c>
      <c r="M357" s="59">
        <v>3.7142857142857144</v>
      </c>
      <c r="N357" s="69">
        <v>4</v>
      </c>
      <c r="O357" s="17">
        <v>4</v>
      </c>
      <c r="P357" s="17">
        <v>4</v>
      </c>
      <c r="Q357" s="17">
        <v>4</v>
      </c>
      <c r="R357" s="17">
        <v>4</v>
      </c>
      <c r="S357" s="17">
        <v>3</v>
      </c>
      <c r="T357" s="17">
        <v>3</v>
      </c>
    </row>
    <row r="358" spans="2:20" x14ac:dyDescent="0.3">
      <c r="B358" s="3" t="s">
        <v>438</v>
      </c>
      <c r="C358" s="17">
        <v>8</v>
      </c>
      <c r="D358" s="17">
        <v>8.6666666666666661</v>
      </c>
      <c r="E358" s="17">
        <v>9.3333333333333339</v>
      </c>
      <c r="F358" s="17">
        <v>10</v>
      </c>
      <c r="G358" s="17">
        <v>10</v>
      </c>
      <c r="H358" s="51">
        <v>12</v>
      </c>
      <c r="I358" s="51">
        <v>13.75</v>
      </c>
      <c r="J358" s="51">
        <v>14</v>
      </c>
      <c r="K358" s="51">
        <v>13.333333333333334</v>
      </c>
      <c r="L358" s="17">
        <v>10.583333333333334</v>
      </c>
      <c r="M358" s="59">
        <v>10.142857142857142</v>
      </c>
      <c r="N358" s="69">
        <v>11</v>
      </c>
      <c r="O358" s="17">
        <v>10</v>
      </c>
      <c r="P358" s="17">
        <v>10</v>
      </c>
      <c r="Q358" s="17">
        <v>10</v>
      </c>
      <c r="R358" s="17">
        <v>10</v>
      </c>
      <c r="S358" s="17">
        <v>10</v>
      </c>
      <c r="T358" s="17">
        <v>10</v>
      </c>
    </row>
    <row r="359" spans="2:20" x14ac:dyDescent="0.3">
      <c r="B359" s="3" t="s">
        <v>439</v>
      </c>
      <c r="C359" s="17">
        <v>3</v>
      </c>
      <c r="D359" s="17">
        <v>3</v>
      </c>
      <c r="E359" s="17">
        <v>3</v>
      </c>
      <c r="F359" s="17">
        <v>2.5</v>
      </c>
      <c r="G359" s="17">
        <v>2</v>
      </c>
      <c r="H359" s="51">
        <v>2</v>
      </c>
      <c r="I359" s="51">
        <v>2</v>
      </c>
      <c r="J359" s="51">
        <v>2</v>
      </c>
      <c r="K359" s="51">
        <v>2</v>
      </c>
      <c r="L359" s="17">
        <v>1</v>
      </c>
      <c r="M359" s="59">
        <v>1</v>
      </c>
      <c r="N359" s="69">
        <v>1</v>
      </c>
      <c r="O359" s="17">
        <v>1</v>
      </c>
      <c r="P359" s="17">
        <v>1</v>
      </c>
      <c r="Q359" s="17">
        <v>1</v>
      </c>
      <c r="R359" s="17">
        <v>1</v>
      </c>
      <c r="S359" s="17">
        <v>1</v>
      </c>
      <c r="T359" s="17">
        <v>1</v>
      </c>
    </row>
    <row r="360" spans="2:20" x14ac:dyDescent="0.3">
      <c r="B360" s="3" t="s">
        <v>517</v>
      </c>
      <c r="C360" s="17">
        <v>2.75</v>
      </c>
      <c r="D360" s="17">
        <v>2.8333333333333335</v>
      </c>
      <c r="E360" s="17">
        <v>3</v>
      </c>
      <c r="F360" s="17">
        <v>3</v>
      </c>
      <c r="G360" s="17">
        <v>3</v>
      </c>
      <c r="H360" s="51">
        <v>3.5833333333333335</v>
      </c>
      <c r="I360" s="51">
        <v>4.666666666666667</v>
      </c>
      <c r="J360" s="51">
        <v>5</v>
      </c>
      <c r="K360" s="51">
        <v>5.083333333333333</v>
      </c>
      <c r="L360" s="17">
        <v>5</v>
      </c>
      <c r="M360" s="59">
        <v>4.7142857142857144</v>
      </c>
      <c r="N360" s="69">
        <v>5</v>
      </c>
      <c r="O360" s="17">
        <v>5</v>
      </c>
      <c r="P360" s="17">
        <v>5</v>
      </c>
      <c r="Q360" s="17">
        <v>5</v>
      </c>
      <c r="R360" s="17">
        <v>5</v>
      </c>
      <c r="S360" s="17">
        <v>4</v>
      </c>
      <c r="T360" s="17">
        <v>4</v>
      </c>
    </row>
    <row r="361" spans="2:20" x14ac:dyDescent="0.3">
      <c r="B361" s="3" t="s">
        <v>440</v>
      </c>
      <c r="C361" s="17">
        <v>5.75</v>
      </c>
      <c r="D361" s="17">
        <v>6</v>
      </c>
      <c r="E361" s="17">
        <v>6</v>
      </c>
      <c r="F361" s="17">
        <v>6</v>
      </c>
      <c r="G361" s="17">
        <v>6</v>
      </c>
      <c r="H361" s="51">
        <v>6</v>
      </c>
      <c r="I361" s="51">
        <v>6</v>
      </c>
      <c r="J361" s="51">
        <v>5.583333333333333</v>
      </c>
      <c r="K361" s="51">
        <v>5.5</v>
      </c>
      <c r="L361" s="17">
        <v>5.916666666666667</v>
      </c>
      <c r="M361" s="59">
        <v>6</v>
      </c>
      <c r="N361" s="69">
        <v>6</v>
      </c>
      <c r="O361" s="17">
        <v>6</v>
      </c>
      <c r="P361" s="17">
        <v>6</v>
      </c>
      <c r="Q361" s="17">
        <v>6</v>
      </c>
      <c r="R361" s="17">
        <v>6</v>
      </c>
      <c r="S361" s="17">
        <v>6</v>
      </c>
      <c r="T361" s="17">
        <v>6</v>
      </c>
    </row>
    <row r="362" spans="2:20" x14ac:dyDescent="0.3">
      <c r="B362" s="3" t="s">
        <v>469</v>
      </c>
      <c r="C362" s="17">
        <v>3.6666666666666665</v>
      </c>
      <c r="D362" s="17">
        <v>4.75</v>
      </c>
      <c r="E362" s="17">
        <v>4.583333333333333</v>
      </c>
      <c r="F362" s="17">
        <v>5.333333333333333</v>
      </c>
      <c r="G362" s="17">
        <v>6</v>
      </c>
      <c r="H362" s="51">
        <v>4.833333333333333</v>
      </c>
      <c r="I362" s="51">
        <v>5.333333333333333</v>
      </c>
      <c r="J362" s="51">
        <v>5.416666666666667</v>
      </c>
      <c r="K362" s="51">
        <v>5.333333333333333</v>
      </c>
      <c r="L362" s="17">
        <v>4.416666666666667</v>
      </c>
      <c r="M362" s="59">
        <v>3</v>
      </c>
      <c r="N362" s="69">
        <v>3</v>
      </c>
      <c r="O362" s="17">
        <v>3</v>
      </c>
      <c r="P362" s="17">
        <v>3</v>
      </c>
      <c r="Q362" s="17">
        <v>3</v>
      </c>
      <c r="R362" s="17">
        <v>3</v>
      </c>
      <c r="S362" s="17">
        <v>3</v>
      </c>
      <c r="T362" s="17">
        <v>3</v>
      </c>
    </row>
    <row r="363" spans="2:20" x14ac:dyDescent="0.3">
      <c r="B363" s="3" t="s">
        <v>441</v>
      </c>
      <c r="C363" s="17">
        <v>5</v>
      </c>
      <c r="D363" s="17">
        <v>5</v>
      </c>
      <c r="E363" s="17">
        <v>5</v>
      </c>
      <c r="F363" s="17">
        <v>5</v>
      </c>
      <c r="G363" s="17">
        <v>4.333333333333333</v>
      </c>
      <c r="H363" s="51">
        <v>4.833333333333333</v>
      </c>
      <c r="I363" s="51">
        <v>5.583333333333333</v>
      </c>
      <c r="J363" s="51">
        <v>6</v>
      </c>
      <c r="K363" s="51">
        <v>6.25</v>
      </c>
      <c r="L363" s="17">
        <v>6.166666666666667</v>
      </c>
      <c r="M363" s="59">
        <v>6.8571428571428568</v>
      </c>
      <c r="N363" s="69">
        <v>7</v>
      </c>
      <c r="O363" s="17">
        <v>7</v>
      </c>
      <c r="P363" s="17">
        <v>7</v>
      </c>
      <c r="Q363" s="17">
        <v>7</v>
      </c>
      <c r="R363" s="17">
        <v>7</v>
      </c>
      <c r="S363" s="17">
        <v>7</v>
      </c>
      <c r="T363" s="17">
        <v>6</v>
      </c>
    </row>
    <row r="364" spans="2:20" x14ac:dyDescent="0.3">
      <c r="B364" s="27" t="s">
        <v>186</v>
      </c>
      <c r="C364" s="37">
        <f>+SUM(C365:C368)</f>
        <v>17.166666666666668</v>
      </c>
      <c r="D364" s="37">
        <f t="shared" ref="D364:M364" si="65">+SUM(D365:D368)</f>
        <v>17.166666666666668</v>
      </c>
      <c r="E364" s="37">
        <f t="shared" si="65"/>
        <v>15.5</v>
      </c>
      <c r="F364" s="37">
        <f t="shared" si="65"/>
        <v>16</v>
      </c>
      <c r="G364" s="37">
        <f t="shared" si="65"/>
        <v>16.916666666666664</v>
      </c>
      <c r="H364" s="37">
        <f t="shared" si="65"/>
        <v>16.833333333333336</v>
      </c>
      <c r="I364" s="37">
        <f t="shared" si="65"/>
        <v>17</v>
      </c>
      <c r="J364" s="37">
        <f t="shared" si="65"/>
        <v>17</v>
      </c>
      <c r="K364" s="50">
        <f t="shared" si="65"/>
        <v>17.333333333333332</v>
      </c>
      <c r="L364" s="37">
        <f t="shared" si="65"/>
        <v>17.083333333333332</v>
      </c>
      <c r="M364" s="37">
        <f t="shared" si="65"/>
        <v>15.857142857142858</v>
      </c>
      <c r="N364" s="74">
        <f>+SUM(N365:N368)</f>
        <v>16</v>
      </c>
      <c r="O364" s="108">
        <f>+SUM(O365:O368)</f>
        <v>16</v>
      </c>
      <c r="P364" s="108">
        <f t="shared" ref="P364:T364" si="66">+SUM(P365:P368)</f>
        <v>15</v>
      </c>
      <c r="Q364" s="108">
        <f t="shared" si="66"/>
        <v>16</v>
      </c>
      <c r="R364" s="108">
        <f t="shared" si="66"/>
        <v>16</v>
      </c>
      <c r="S364" s="108">
        <f t="shared" si="66"/>
        <v>16</v>
      </c>
      <c r="T364" s="108">
        <f t="shared" si="66"/>
        <v>16</v>
      </c>
    </row>
    <row r="365" spans="2:20" x14ac:dyDescent="0.3">
      <c r="B365" s="3" t="s">
        <v>442</v>
      </c>
      <c r="C365" s="17">
        <v>5.666666666666667</v>
      </c>
      <c r="D365" s="17">
        <v>4.5</v>
      </c>
      <c r="E365" s="17">
        <v>4</v>
      </c>
      <c r="F365" s="17">
        <v>4.833333333333333</v>
      </c>
      <c r="G365" s="17">
        <v>5</v>
      </c>
      <c r="H365" s="51">
        <v>4.916666666666667</v>
      </c>
      <c r="I365" s="51">
        <v>5</v>
      </c>
      <c r="J365" s="51">
        <v>5</v>
      </c>
      <c r="K365" s="51">
        <v>5.083333333333333</v>
      </c>
      <c r="L365" s="17">
        <v>5</v>
      </c>
      <c r="M365" s="59">
        <v>5</v>
      </c>
      <c r="N365" s="69">
        <v>5</v>
      </c>
      <c r="O365" s="17">
        <v>5</v>
      </c>
      <c r="P365" s="17">
        <v>5</v>
      </c>
      <c r="Q365" s="17">
        <v>5</v>
      </c>
      <c r="R365" s="17">
        <v>5</v>
      </c>
      <c r="S365" s="17">
        <v>5</v>
      </c>
      <c r="T365" s="17">
        <v>5</v>
      </c>
    </row>
    <row r="366" spans="2:20" x14ac:dyDescent="0.3">
      <c r="B366" s="3" t="s">
        <v>443</v>
      </c>
      <c r="C366" s="17">
        <v>3.4166666666666665</v>
      </c>
      <c r="D366" s="17">
        <v>4.166666666666667</v>
      </c>
      <c r="E366" s="17">
        <v>3.1666666666666665</v>
      </c>
      <c r="F366" s="17">
        <v>3.1666666666666665</v>
      </c>
      <c r="G366" s="17">
        <v>4.083333333333333</v>
      </c>
      <c r="H366" s="51">
        <v>4</v>
      </c>
      <c r="I366" s="51">
        <v>4</v>
      </c>
      <c r="J366" s="51">
        <v>4</v>
      </c>
      <c r="K366" s="51">
        <v>4.083333333333333</v>
      </c>
      <c r="L366" s="17">
        <v>3.4166666666666665</v>
      </c>
      <c r="M366" s="59">
        <v>3</v>
      </c>
      <c r="N366" s="69">
        <v>3</v>
      </c>
      <c r="O366" s="17">
        <v>3</v>
      </c>
      <c r="P366" s="17">
        <v>3</v>
      </c>
      <c r="Q366" s="17">
        <v>3</v>
      </c>
      <c r="R366" s="17">
        <v>3</v>
      </c>
      <c r="S366" s="17">
        <v>3</v>
      </c>
      <c r="T366" s="17">
        <v>3</v>
      </c>
    </row>
    <row r="367" spans="2:20" x14ac:dyDescent="0.3">
      <c r="B367" s="3" t="s">
        <v>444</v>
      </c>
      <c r="C367" s="17">
        <v>5</v>
      </c>
      <c r="D367" s="17">
        <v>5</v>
      </c>
      <c r="E367" s="17">
        <v>5</v>
      </c>
      <c r="F367" s="17">
        <v>5</v>
      </c>
      <c r="G367" s="17">
        <v>5</v>
      </c>
      <c r="H367" s="51">
        <v>5</v>
      </c>
      <c r="I367" s="51">
        <v>5</v>
      </c>
      <c r="J367" s="51">
        <v>5</v>
      </c>
      <c r="K367" s="51">
        <v>5.083333333333333</v>
      </c>
      <c r="L367" s="17">
        <v>6.416666666666667</v>
      </c>
      <c r="M367" s="59">
        <v>5.8571428571428568</v>
      </c>
      <c r="N367" s="69">
        <v>6</v>
      </c>
      <c r="O367" s="17">
        <v>6</v>
      </c>
      <c r="P367" s="17">
        <v>5</v>
      </c>
      <c r="Q367" s="17">
        <v>6</v>
      </c>
      <c r="R367" s="17">
        <v>6</v>
      </c>
      <c r="S367" s="17">
        <v>6</v>
      </c>
      <c r="T367" s="17">
        <v>6</v>
      </c>
    </row>
    <row r="368" spans="2:20" x14ac:dyDescent="0.3">
      <c r="B368" s="3" t="s">
        <v>479</v>
      </c>
      <c r="C368" s="17">
        <v>3.0833333333333335</v>
      </c>
      <c r="D368" s="17">
        <v>3.5</v>
      </c>
      <c r="E368" s="17">
        <v>3.3333333333333335</v>
      </c>
      <c r="F368" s="17">
        <v>3</v>
      </c>
      <c r="G368" s="17">
        <v>2.8333333333333335</v>
      </c>
      <c r="H368" s="51">
        <v>2.9166666666666665</v>
      </c>
      <c r="I368" s="51">
        <v>3</v>
      </c>
      <c r="J368" s="51">
        <v>3</v>
      </c>
      <c r="K368" s="51">
        <v>3.0833333333333335</v>
      </c>
      <c r="L368" s="17">
        <v>2.25</v>
      </c>
      <c r="M368" s="59">
        <v>2</v>
      </c>
      <c r="N368" s="69">
        <v>2</v>
      </c>
      <c r="O368" s="17">
        <v>2</v>
      </c>
      <c r="P368" s="17">
        <v>2</v>
      </c>
      <c r="Q368" s="17">
        <v>2</v>
      </c>
      <c r="R368" s="17">
        <v>2</v>
      </c>
      <c r="S368" s="17">
        <v>2</v>
      </c>
      <c r="T368" s="17">
        <v>2</v>
      </c>
    </row>
    <row r="369" spans="2:20" x14ac:dyDescent="0.3">
      <c r="B369" s="27" t="s">
        <v>187</v>
      </c>
      <c r="C369" s="37">
        <f>+SUM(C370:C372)</f>
        <v>12.916666666666666</v>
      </c>
      <c r="D369" s="37">
        <f t="shared" ref="D369:T369" si="67">+SUM(D370:D372)</f>
        <v>13.583333333333332</v>
      </c>
      <c r="E369" s="37">
        <f t="shared" si="67"/>
        <v>13.333333333333332</v>
      </c>
      <c r="F369" s="37">
        <f t="shared" si="67"/>
        <v>13.416666666666666</v>
      </c>
      <c r="G369" s="37">
        <f t="shared" si="67"/>
        <v>14.500000000000002</v>
      </c>
      <c r="H369" s="50">
        <f t="shared" ref="H369:M369" si="68">+SUM(H370:H372)</f>
        <v>16</v>
      </c>
      <c r="I369" s="50">
        <f t="shared" si="68"/>
        <v>16.5</v>
      </c>
      <c r="J369" s="50">
        <f t="shared" si="68"/>
        <v>17.333333333333332</v>
      </c>
      <c r="K369" s="50">
        <f t="shared" si="68"/>
        <v>17.083333333333332</v>
      </c>
      <c r="L369" s="37">
        <f t="shared" si="68"/>
        <v>14.333333333333334</v>
      </c>
      <c r="M369" s="37">
        <f t="shared" si="68"/>
        <v>15.571428571428571</v>
      </c>
      <c r="N369" s="74">
        <f t="shared" si="67"/>
        <v>15</v>
      </c>
      <c r="O369" s="108">
        <f t="shared" si="67"/>
        <v>15</v>
      </c>
      <c r="P369" s="108">
        <f t="shared" si="67"/>
        <v>15</v>
      </c>
      <c r="Q369" s="108">
        <f t="shared" si="67"/>
        <v>16</v>
      </c>
      <c r="R369" s="108">
        <f t="shared" si="67"/>
        <v>16</v>
      </c>
      <c r="S369" s="108">
        <f t="shared" si="67"/>
        <v>16</v>
      </c>
      <c r="T369" s="108">
        <f t="shared" si="67"/>
        <v>16</v>
      </c>
    </row>
    <row r="370" spans="2:20" x14ac:dyDescent="0.3">
      <c r="B370" s="3" t="s">
        <v>445</v>
      </c>
      <c r="C370" s="17">
        <v>4.333333333333333</v>
      </c>
      <c r="D370" s="17">
        <v>4.833333333333333</v>
      </c>
      <c r="E370" s="17">
        <v>5.333333333333333</v>
      </c>
      <c r="F370" s="17">
        <v>4.583333333333333</v>
      </c>
      <c r="G370" s="17">
        <v>5.166666666666667</v>
      </c>
      <c r="H370" s="51">
        <v>6</v>
      </c>
      <c r="I370" s="51">
        <v>6.5</v>
      </c>
      <c r="J370" s="51">
        <v>6.5</v>
      </c>
      <c r="K370" s="51">
        <v>6.666666666666667</v>
      </c>
      <c r="L370" s="17">
        <v>5.166666666666667</v>
      </c>
      <c r="M370" s="59">
        <v>5</v>
      </c>
      <c r="N370" s="69">
        <v>5</v>
      </c>
      <c r="O370" s="17">
        <v>5</v>
      </c>
      <c r="P370" s="17">
        <v>5</v>
      </c>
      <c r="Q370" s="17">
        <v>5</v>
      </c>
      <c r="R370" s="17">
        <v>5</v>
      </c>
      <c r="S370" s="17">
        <v>5</v>
      </c>
      <c r="T370" s="17">
        <v>5</v>
      </c>
    </row>
    <row r="371" spans="2:20" x14ac:dyDescent="0.3">
      <c r="B371" s="3" t="s">
        <v>446</v>
      </c>
      <c r="C371" s="17">
        <v>6.75</v>
      </c>
      <c r="D371" s="17">
        <v>6.75</v>
      </c>
      <c r="E371" s="17">
        <v>6</v>
      </c>
      <c r="F371" s="17">
        <v>6</v>
      </c>
      <c r="G371" s="17">
        <v>6.25</v>
      </c>
      <c r="H371" s="51">
        <v>7</v>
      </c>
      <c r="I371" s="51">
        <v>7</v>
      </c>
      <c r="J371" s="51">
        <v>7.833333333333333</v>
      </c>
      <c r="K371" s="51">
        <v>7.333333333333333</v>
      </c>
      <c r="L371" s="17">
        <v>6.166666666666667</v>
      </c>
      <c r="M371" s="59">
        <v>7.5714285714285712</v>
      </c>
      <c r="N371" s="69">
        <v>7</v>
      </c>
      <c r="O371" s="17">
        <v>7</v>
      </c>
      <c r="P371" s="17">
        <v>7</v>
      </c>
      <c r="Q371" s="17">
        <v>8</v>
      </c>
      <c r="R371" s="17">
        <v>8</v>
      </c>
      <c r="S371" s="17">
        <v>8</v>
      </c>
      <c r="T371" s="17">
        <v>8</v>
      </c>
    </row>
    <row r="372" spans="2:20" x14ac:dyDescent="0.3">
      <c r="B372" s="3" t="s">
        <v>447</v>
      </c>
      <c r="C372" s="17">
        <v>1.8333333333333333</v>
      </c>
      <c r="D372" s="17">
        <v>2</v>
      </c>
      <c r="E372" s="17">
        <v>2</v>
      </c>
      <c r="F372" s="17">
        <v>2.8333333333333335</v>
      </c>
      <c r="G372" s="17">
        <v>3.0833333333333335</v>
      </c>
      <c r="H372" s="51">
        <v>3</v>
      </c>
      <c r="I372" s="51">
        <v>3</v>
      </c>
      <c r="J372" s="51">
        <v>3</v>
      </c>
      <c r="K372" s="51">
        <v>3.0833333333333335</v>
      </c>
      <c r="L372" s="17">
        <v>3</v>
      </c>
      <c r="M372" s="59">
        <v>3</v>
      </c>
      <c r="N372" s="69">
        <v>3</v>
      </c>
      <c r="O372" s="17">
        <v>3</v>
      </c>
      <c r="P372" s="17">
        <v>3</v>
      </c>
      <c r="Q372" s="17">
        <v>3</v>
      </c>
      <c r="R372" s="17">
        <v>3</v>
      </c>
      <c r="S372" s="17">
        <v>3</v>
      </c>
      <c r="T372" s="17">
        <v>3</v>
      </c>
    </row>
    <row r="373" spans="2:20" x14ac:dyDescent="0.3">
      <c r="B373" s="27" t="s">
        <v>188</v>
      </c>
      <c r="C373" s="37">
        <f>+SUM(C374:C380)</f>
        <v>30.666666666666668</v>
      </c>
      <c r="D373" s="37">
        <f t="shared" ref="D373:T373" si="69">+SUM(D374:D380)</f>
        <v>28.249999999999996</v>
      </c>
      <c r="E373" s="37">
        <f t="shared" si="69"/>
        <v>26.999999999999996</v>
      </c>
      <c r="F373" s="37">
        <f t="shared" si="69"/>
        <v>26</v>
      </c>
      <c r="G373" s="37">
        <f t="shared" si="69"/>
        <v>27.25</v>
      </c>
      <c r="H373" s="50">
        <f t="shared" ref="H373:M373" si="70">+SUM(H374:H380)</f>
        <v>27</v>
      </c>
      <c r="I373" s="50">
        <f t="shared" si="70"/>
        <v>28.916666666666668</v>
      </c>
      <c r="J373" s="50">
        <f t="shared" si="70"/>
        <v>28.75</v>
      </c>
      <c r="K373" s="50">
        <f t="shared" si="70"/>
        <v>28</v>
      </c>
      <c r="L373" s="37">
        <f t="shared" si="70"/>
        <v>29</v>
      </c>
      <c r="M373" s="37">
        <f t="shared" si="70"/>
        <v>29.142857142857146</v>
      </c>
      <c r="N373" s="74">
        <f t="shared" si="69"/>
        <v>30</v>
      </c>
      <c r="O373" s="108">
        <f t="shared" si="69"/>
        <v>30</v>
      </c>
      <c r="P373" s="108">
        <f t="shared" si="69"/>
        <v>30</v>
      </c>
      <c r="Q373" s="108">
        <f t="shared" si="69"/>
        <v>30</v>
      </c>
      <c r="R373" s="108">
        <f t="shared" si="69"/>
        <v>30</v>
      </c>
      <c r="S373" s="108">
        <f t="shared" si="69"/>
        <v>27</v>
      </c>
      <c r="T373" s="108">
        <f t="shared" si="69"/>
        <v>27</v>
      </c>
    </row>
    <row r="374" spans="2:20" x14ac:dyDescent="0.3">
      <c r="B374" s="3" t="s">
        <v>448</v>
      </c>
      <c r="C374" s="17">
        <v>8.9166666666666661</v>
      </c>
      <c r="D374" s="17">
        <v>10.5</v>
      </c>
      <c r="E374" s="17">
        <v>10.166666666666666</v>
      </c>
      <c r="F374" s="17">
        <v>9.5</v>
      </c>
      <c r="G374" s="17">
        <v>10</v>
      </c>
      <c r="H374" s="51">
        <v>10</v>
      </c>
      <c r="I374" s="51">
        <v>9.75</v>
      </c>
      <c r="J374" s="51">
        <v>9</v>
      </c>
      <c r="K374" s="51">
        <v>9</v>
      </c>
      <c r="L374" s="17">
        <v>9</v>
      </c>
      <c r="M374" s="59">
        <v>9</v>
      </c>
      <c r="N374" s="69">
        <v>9</v>
      </c>
      <c r="O374" s="17">
        <v>9</v>
      </c>
      <c r="P374" s="17">
        <v>9</v>
      </c>
      <c r="Q374" s="17">
        <v>9</v>
      </c>
      <c r="R374" s="17">
        <v>9</v>
      </c>
      <c r="S374" s="17">
        <v>9</v>
      </c>
      <c r="T374" s="17">
        <v>9</v>
      </c>
    </row>
    <row r="375" spans="2:20" x14ac:dyDescent="0.3">
      <c r="B375" s="3" t="s">
        <v>449</v>
      </c>
      <c r="C375" s="17">
        <v>6</v>
      </c>
      <c r="D375" s="17">
        <v>6</v>
      </c>
      <c r="E375" s="17">
        <v>6</v>
      </c>
      <c r="F375" s="17">
        <v>6</v>
      </c>
      <c r="G375" s="17">
        <v>6</v>
      </c>
      <c r="H375" s="51">
        <v>6</v>
      </c>
      <c r="I375" s="51">
        <v>6</v>
      </c>
      <c r="J375" s="51">
        <v>6</v>
      </c>
      <c r="K375" s="51">
        <v>6</v>
      </c>
      <c r="L375" s="17">
        <v>6.75</v>
      </c>
      <c r="M375" s="59">
        <v>6.4285714285714288</v>
      </c>
      <c r="N375" s="69">
        <v>7</v>
      </c>
      <c r="O375" s="17">
        <v>7</v>
      </c>
      <c r="P375" s="17">
        <v>7</v>
      </c>
      <c r="Q375" s="17">
        <v>7</v>
      </c>
      <c r="R375" s="17">
        <v>7</v>
      </c>
      <c r="S375" s="17">
        <v>5</v>
      </c>
      <c r="T375" s="17">
        <v>5</v>
      </c>
    </row>
    <row r="376" spans="2:20" x14ac:dyDescent="0.3">
      <c r="B376" s="3" t="s">
        <v>450</v>
      </c>
      <c r="C376" s="17">
        <v>2.25</v>
      </c>
      <c r="D376" s="17">
        <v>1.8333333333333333</v>
      </c>
      <c r="E376" s="17">
        <v>2</v>
      </c>
      <c r="F376" s="17">
        <v>2</v>
      </c>
      <c r="G376" s="17">
        <v>2</v>
      </c>
      <c r="H376" s="51">
        <v>2</v>
      </c>
      <c r="I376" s="51">
        <v>2</v>
      </c>
      <c r="J376" s="51">
        <v>1.25</v>
      </c>
      <c r="K376" s="51">
        <v>1</v>
      </c>
      <c r="L376" s="17">
        <v>1</v>
      </c>
      <c r="M376" s="59">
        <v>1</v>
      </c>
      <c r="N376" s="69">
        <v>1</v>
      </c>
      <c r="O376" s="17">
        <v>1</v>
      </c>
      <c r="P376" s="17">
        <v>1</v>
      </c>
      <c r="Q376" s="17">
        <v>1</v>
      </c>
      <c r="R376" s="17">
        <v>1</v>
      </c>
      <c r="S376" s="17">
        <v>1</v>
      </c>
      <c r="T376" s="17">
        <v>1</v>
      </c>
    </row>
    <row r="377" spans="2:20" x14ac:dyDescent="0.3">
      <c r="B377" s="3" t="s">
        <v>451</v>
      </c>
      <c r="C377" s="17">
        <v>4</v>
      </c>
      <c r="D377" s="17">
        <v>3.3333333333333335</v>
      </c>
      <c r="E377" s="17">
        <v>3</v>
      </c>
      <c r="F377" s="17">
        <v>3</v>
      </c>
      <c r="G377" s="17">
        <v>3</v>
      </c>
      <c r="H377" s="51">
        <v>3</v>
      </c>
      <c r="I377" s="51">
        <v>4.166666666666667</v>
      </c>
      <c r="J377" s="51">
        <v>4.416666666666667</v>
      </c>
      <c r="K377" s="51">
        <v>4</v>
      </c>
      <c r="L377" s="17">
        <v>4.5</v>
      </c>
      <c r="M377" s="59">
        <v>5.7142857142857144</v>
      </c>
      <c r="N377" s="69">
        <v>6</v>
      </c>
      <c r="O377" s="17">
        <v>6</v>
      </c>
      <c r="P377" s="17">
        <v>6</v>
      </c>
      <c r="Q377" s="17">
        <v>6</v>
      </c>
      <c r="R377" s="17">
        <v>6</v>
      </c>
      <c r="S377" s="17">
        <v>5</v>
      </c>
      <c r="T377" s="17">
        <v>5</v>
      </c>
    </row>
    <row r="378" spans="2:20" x14ac:dyDescent="0.3">
      <c r="B378" s="3" t="s">
        <v>452</v>
      </c>
      <c r="C378" s="17">
        <v>8.0833333333333339</v>
      </c>
      <c r="D378" s="17">
        <v>5.583333333333333</v>
      </c>
      <c r="E378" s="17">
        <v>4.833333333333333</v>
      </c>
      <c r="F378" s="17">
        <v>4.5</v>
      </c>
      <c r="G378" s="17">
        <v>5.25</v>
      </c>
      <c r="H378" s="51">
        <v>5</v>
      </c>
      <c r="I378" s="51">
        <v>6</v>
      </c>
      <c r="J378" s="51">
        <v>7.083333333333333</v>
      </c>
      <c r="K378" s="51">
        <v>7</v>
      </c>
      <c r="L378" s="17">
        <v>5.083333333333333</v>
      </c>
      <c r="M378" s="59">
        <v>4</v>
      </c>
      <c r="N378" s="69">
        <v>4</v>
      </c>
      <c r="O378" s="17">
        <v>4</v>
      </c>
      <c r="P378" s="17">
        <v>4</v>
      </c>
      <c r="Q378" s="17">
        <v>4</v>
      </c>
      <c r="R378" s="17">
        <v>4</v>
      </c>
      <c r="S378" s="17">
        <v>4</v>
      </c>
      <c r="T378" s="17">
        <v>4</v>
      </c>
    </row>
    <row r="379" spans="2:20" x14ac:dyDescent="0.3">
      <c r="B379" s="3" t="s">
        <v>453</v>
      </c>
      <c r="C379" s="17">
        <v>1.4166666666666667</v>
      </c>
      <c r="D379" s="17">
        <v>1</v>
      </c>
      <c r="E379" s="17">
        <v>1</v>
      </c>
      <c r="F379" s="17">
        <v>1</v>
      </c>
      <c r="G379" s="17">
        <v>1</v>
      </c>
      <c r="H379" s="51">
        <v>1</v>
      </c>
      <c r="I379" s="51">
        <v>1</v>
      </c>
      <c r="J379" s="51">
        <v>1</v>
      </c>
      <c r="K379" s="51">
        <v>1</v>
      </c>
      <c r="L379" s="17">
        <v>0</v>
      </c>
      <c r="M379" s="59">
        <v>0</v>
      </c>
      <c r="N379" s="69">
        <v>0</v>
      </c>
      <c r="O379" s="17">
        <v>0</v>
      </c>
      <c r="P379" s="17">
        <v>0</v>
      </c>
      <c r="Q379" s="17">
        <v>0</v>
      </c>
      <c r="R379" s="17">
        <v>0</v>
      </c>
      <c r="S379" s="17">
        <v>0</v>
      </c>
      <c r="T379" s="17">
        <v>0</v>
      </c>
    </row>
    <row r="380" spans="2:20" x14ac:dyDescent="0.3">
      <c r="B380" s="3" t="s">
        <v>454</v>
      </c>
      <c r="C380" s="17">
        <v>0</v>
      </c>
      <c r="D380" s="17">
        <v>0</v>
      </c>
      <c r="E380" s="17">
        <v>0</v>
      </c>
      <c r="F380" s="17">
        <v>0</v>
      </c>
      <c r="G380" s="17">
        <v>0</v>
      </c>
      <c r="H380" s="51">
        <v>0</v>
      </c>
      <c r="I380" s="51">
        <v>0</v>
      </c>
      <c r="J380" s="51">
        <v>0</v>
      </c>
      <c r="K380" s="51">
        <v>0</v>
      </c>
      <c r="L380" s="17">
        <v>2.6666666666666665</v>
      </c>
      <c r="M380" s="59">
        <v>3</v>
      </c>
      <c r="N380" s="69">
        <v>3</v>
      </c>
      <c r="O380" s="17">
        <v>3</v>
      </c>
      <c r="P380" s="17">
        <v>3</v>
      </c>
      <c r="Q380" s="17">
        <v>3</v>
      </c>
      <c r="R380" s="17">
        <v>3</v>
      </c>
      <c r="S380" s="17">
        <v>3</v>
      </c>
      <c r="T380" s="17">
        <v>3</v>
      </c>
    </row>
    <row r="381" spans="2:20" x14ac:dyDescent="0.3">
      <c r="B381" s="27" t="s">
        <v>189</v>
      </c>
      <c r="C381" s="37">
        <f>+SUM(C382:C387)</f>
        <v>34.5</v>
      </c>
      <c r="D381" s="37">
        <f t="shared" ref="D381:T381" si="71">+SUM(D382:D387)</f>
        <v>33.75</v>
      </c>
      <c r="E381" s="37">
        <f t="shared" si="71"/>
        <v>34.833333333333329</v>
      </c>
      <c r="F381" s="37">
        <f t="shared" si="71"/>
        <v>34.333333333333329</v>
      </c>
      <c r="G381" s="37">
        <f t="shared" si="71"/>
        <v>38.916666666666671</v>
      </c>
      <c r="H381" s="50">
        <f t="shared" ref="H381:M381" si="72">+SUM(H382:H387)</f>
        <v>34.333333333333329</v>
      </c>
      <c r="I381" s="50">
        <f t="shared" si="72"/>
        <v>35</v>
      </c>
      <c r="J381" s="50">
        <f t="shared" si="72"/>
        <v>33.25</v>
      </c>
      <c r="K381" s="50">
        <f t="shared" si="72"/>
        <v>31</v>
      </c>
      <c r="L381" s="37">
        <f t="shared" si="72"/>
        <v>29.75</v>
      </c>
      <c r="M381" s="37">
        <f t="shared" si="72"/>
        <v>30</v>
      </c>
      <c r="N381" s="74">
        <f t="shared" si="71"/>
        <v>30</v>
      </c>
      <c r="O381" s="108">
        <f t="shared" si="71"/>
        <v>30</v>
      </c>
      <c r="P381" s="108">
        <f t="shared" si="71"/>
        <v>30</v>
      </c>
      <c r="Q381" s="108">
        <f t="shared" si="71"/>
        <v>30</v>
      </c>
      <c r="R381" s="108">
        <f t="shared" si="71"/>
        <v>30</v>
      </c>
      <c r="S381" s="108">
        <f t="shared" si="71"/>
        <v>30</v>
      </c>
      <c r="T381" s="108">
        <f t="shared" si="71"/>
        <v>30</v>
      </c>
    </row>
    <row r="382" spans="2:20" x14ac:dyDescent="0.3">
      <c r="B382" s="3" t="s">
        <v>455</v>
      </c>
      <c r="C382" s="17">
        <v>8.25</v>
      </c>
      <c r="D382" s="17">
        <v>9.5833333333333339</v>
      </c>
      <c r="E382" s="17">
        <v>9.9166666666666661</v>
      </c>
      <c r="F382" s="17">
        <v>9</v>
      </c>
      <c r="G382" s="17">
        <v>9.0833333333333339</v>
      </c>
      <c r="H382" s="51">
        <v>9.4166666666666661</v>
      </c>
      <c r="I382" s="51">
        <v>10</v>
      </c>
      <c r="J382" s="51">
        <v>11.083333333333334</v>
      </c>
      <c r="K382" s="51">
        <v>11.75</v>
      </c>
      <c r="L382" s="17">
        <v>8.8333333333333339</v>
      </c>
      <c r="M382" s="59">
        <v>9</v>
      </c>
      <c r="N382" s="69">
        <v>9</v>
      </c>
      <c r="O382" s="17">
        <v>9</v>
      </c>
      <c r="P382" s="17">
        <v>9</v>
      </c>
      <c r="Q382" s="17">
        <v>9</v>
      </c>
      <c r="R382" s="17">
        <v>9</v>
      </c>
      <c r="S382" s="17">
        <v>9</v>
      </c>
      <c r="T382" s="17">
        <v>9</v>
      </c>
    </row>
    <row r="383" spans="2:20" x14ac:dyDescent="0.3">
      <c r="B383" s="3" t="s">
        <v>456</v>
      </c>
      <c r="C383" s="17">
        <v>3.6666666666666665</v>
      </c>
      <c r="D383" s="17">
        <v>3.6666666666666665</v>
      </c>
      <c r="E383" s="17">
        <v>4.916666666666667</v>
      </c>
      <c r="F383" s="17">
        <v>5</v>
      </c>
      <c r="G383" s="17">
        <v>5.916666666666667</v>
      </c>
      <c r="H383" s="51">
        <v>4</v>
      </c>
      <c r="I383" s="51">
        <v>4</v>
      </c>
      <c r="J383" s="51">
        <v>3.4166666666666665</v>
      </c>
      <c r="K383" s="51">
        <v>2</v>
      </c>
      <c r="L383" s="17">
        <v>2</v>
      </c>
      <c r="M383" s="59">
        <v>2</v>
      </c>
      <c r="N383" s="69">
        <v>2</v>
      </c>
      <c r="O383" s="17">
        <v>2</v>
      </c>
      <c r="P383" s="17">
        <v>2</v>
      </c>
      <c r="Q383" s="17">
        <v>2</v>
      </c>
      <c r="R383" s="17">
        <v>2</v>
      </c>
      <c r="S383" s="17">
        <v>2</v>
      </c>
      <c r="T383" s="17">
        <v>2</v>
      </c>
    </row>
    <row r="384" spans="2:20" x14ac:dyDescent="0.3">
      <c r="B384" s="3" t="s">
        <v>457</v>
      </c>
      <c r="C384" s="17">
        <v>3.6666666666666665</v>
      </c>
      <c r="D384" s="17">
        <v>3.3333333333333335</v>
      </c>
      <c r="E384" s="17">
        <v>3</v>
      </c>
      <c r="F384" s="17">
        <v>3.3333333333333335</v>
      </c>
      <c r="G384" s="17">
        <v>3.6666666666666665</v>
      </c>
      <c r="H384" s="51">
        <v>3.9166666666666665</v>
      </c>
      <c r="I384" s="51">
        <v>4</v>
      </c>
      <c r="J384" s="51">
        <v>3.25</v>
      </c>
      <c r="K384" s="51">
        <v>2.4166666666666665</v>
      </c>
      <c r="L384" s="17">
        <v>3.9166666666666665</v>
      </c>
      <c r="M384" s="59">
        <v>4</v>
      </c>
      <c r="N384" s="69">
        <v>4</v>
      </c>
      <c r="O384" s="17">
        <v>4</v>
      </c>
      <c r="P384" s="17">
        <v>4</v>
      </c>
      <c r="Q384" s="17">
        <v>4</v>
      </c>
      <c r="R384" s="17">
        <v>4</v>
      </c>
      <c r="S384" s="17">
        <v>4</v>
      </c>
      <c r="T384" s="17">
        <v>4</v>
      </c>
    </row>
    <row r="385" spans="2:20" x14ac:dyDescent="0.3">
      <c r="B385" s="3" t="s">
        <v>673</v>
      </c>
      <c r="C385" s="17">
        <v>1.8333333333333333</v>
      </c>
      <c r="D385" s="17">
        <v>0.66666666666666663</v>
      </c>
      <c r="E385" s="17">
        <v>1</v>
      </c>
      <c r="F385" s="17">
        <v>1</v>
      </c>
      <c r="G385" s="17">
        <v>1</v>
      </c>
      <c r="H385" s="51">
        <v>1</v>
      </c>
      <c r="I385" s="51">
        <v>1</v>
      </c>
      <c r="J385" s="51">
        <v>1</v>
      </c>
      <c r="K385" s="51">
        <v>1.3333333333333333</v>
      </c>
      <c r="L385" s="17">
        <v>3</v>
      </c>
      <c r="M385" s="59">
        <v>3</v>
      </c>
      <c r="N385" s="69">
        <v>3</v>
      </c>
      <c r="O385" s="17">
        <v>3</v>
      </c>
      <c r="P385" s="17">
        <v>3</v>
      </c>
      <c r="Q385" s="17">
        <v>3</v>
      </c>
      <c r="R385" s="17">
        <v>3</v>
      </c>
      <c r="S385" s="17">
        <v>3</v>
      </c>
      <c r="T385" s="17">
        <v>3</v>
      </c>
    </row>
    <row r="386" spans="2:20" x14ac:dyDescent="0.3">
      <c r="B386" s="3" t="s">
        <v>458</v>
      </c>
      <c r="C386" s="17">
        <v>7.25</v>
      </c>
      <c r="D386" s="17">
        <v>7.333333333333333</v>
      </c>
      <c r="E386" s="17">
        <v>8</v>
      </c>
      <c r="F386" s="17">
        <v>8</v>
      </c>
      <c r="G386" s="17">
        <v>8</v>
      </c>
      <c r="H386" s="51">
        <v>8</v>
      </c>
      <c r="I386" s="51">
        <v>8</v>
      </c>
      <c r="J386" s="51">
        <v>7.083333333333333</v>
      </c>
      <c r="K386" s="51">
        <v>6.75</v>
      </c>
      <c r="L386" s="17">
        <v>6</v>
      </c>
      <c r="M386" s="59">
        <v>6</v>
      </c>
      <c r="N386" s="69">
        <v>6</v>
      </c>
      <c r="O386" s="17">
        <v>6</v>
      </c>
      <c r="P386" s="17">
        <v>6</v>
      </c>
      <c r="Q386" s="17">
        <v>6</v>
      </c>
      <c r="R386" s="17">
        <v>6</v>
      </c>
      <c r="S386" s="17">
        <v>6</v>
      </c>
      <c r="T386" s="17">
        <v>6</v>
      </c>
    </row>
    <row r="387" spans="2:20" x14ac:dyDescent="0.3">
      <c r="B387" s="3" t="s">
        <v>459</v>
      </c>
      <c r="C387" s="17">
        <v>9.8333333333333339</v>
      </c>
      <c r="D387" s="17">
        <v>9.1666666666666661</v>
      </c>
      <c r="E387" s="17">
        <v>8</v>
      </c>
      <c r="F387" s="17">
        <v>8</v>
      </c>
      <c r="G387" s="17">
        <v>11.25</v>
      </c>
      <c r="H387" s="51">
        <v>8</v>
      </c>
      <c r="I387" s="51">
        <v>8</v>
      </c>
      <c r="J387" s="51">
        <v>7.416666666666667</v>
      </c>
      <c r="K387" s="51">
        <v>6.75</v>
      </c>
      <c r="L387" s="17">
        <v>6</v>
      </c>
      <c r="M387" s="59">
        <v>6</v>
      </c>
      <c r="N387" s="69">
        <v>6</v>
      </c>
      <c r="O387" s="17">
        <v>6</v>
      </c>
      <c r="P387" s="17">
        <v>6</v>
      </c>
      <c r="Q387" s="17">
        <v>6</v>
      </c>
      <c r="R387" s="17">
        <v>6</v>
      </c>
      <c r="S387" s="17">
        <v>6</v>
      </c>
      <c r="T387" s="17">
        <v>6</v>
      </c>
    </row>
    <row r="388" spans="2:20" x14ac:dyDescent="0.3">
      <c r="B388" s="27" t="s">
        <v>190</v>
      </c>
      <c r="C388" s="37">
        <f>+SUM(C389:C391)</f>
        <v>14.5</v>
      </c>
      <c r="D388" s="37">
        <f t="shared" ref="D388:T388" si="73">+SUM(D389:D391)</f>
        <v>14.583333333333332</v>
      </c>
      <c r="E388" s="37">
        <f t="shared" si="73"/>
        <v>14.333333333333332</v>
      </c>
      <c r="F388" s="37">
        <f t="shared" si="73"/>
        <v>14.416666666666666</v>
      </c>
      <c r="G388" s="37">
        <f t="shared" si="73"/>
        <v>14.25</v>
      </c>
      <c r="H388" s="50">
        <f t="shared" ref="H388:M388" si="74">+SUM(H389:H391)</f>
        <v>14.583333333333332</v>
      </c>
      <c r="I388" s="50">
        <f t="shared" si="74"/>
        <v>12.583333333333332</v>
      </c>
      <c r="J388" s="50">
        <f t="shared" si="74"/>
        <v>12.25</v>
      </c>
      <c r="K388" s="50">
        <f t="shared" si="74"/>
        <v>12</v>
      </c>
      <c r="L388" s="37">
        <f t="shared" si="74"/>
        <v>10.916666666666666</v>
      </c>
      <c r="M388" s="37">
        <f t="shared" si="74"/>
        <v>11</v>
      </c>
      <c r="N388" s="74">
        <f t="shared" si="73"/>
        <v>11</v>
      </c>
      <c r="O388" s="108">
        <f t="shared" si="73"/>
        <v>11</v>
      </c>
      <c r="P388" s="108">
        <f t="shared" si="73"/>
        <v>11</v>
      </c>
      <c r="Q388" s="108">
        <f t="shared" si="73"/>
        <v>11</v>
      </c>
      <c r="R388" s="108">
        <f t="shared" si="73"/>
        <v>11</v>
      </c>
      <c r="S388" s="108">
        <f t="shared" si="73"/>
        <v>11</v>
      </c>
      <c r="T388" s="108">
        <f t="shared" si="73"/>
        <v>11</v>
      </c>
    </row>
    <row r="389" spans="2:20" x14ac:dyDescent="0.3">
      <c r="B389" s="3" t="s">
        <v>460</v>
      </c>
      <c r="C389" s="17">
        <v>2</v>
      </c>
      <c r="D389" s="17">
        <v>2</v>
      </c>
      <c r="E389" s="17">
        <v>2</v>
      </c>
      <c r="F389" s="17">
        <v>2.6666666666666665</v>
      </c>
      <c r="G389" s="17">
        <v>3.25</v>
      </c>
      <c r="H389" s="51">
        <v>3</v>
      </c>
      <c r="I389" s="51">
        <v>3</v>
      </c>
      <c r="J389" s="51">
        <v>3</v>
      </c>
      <c r="K389" s="51">
        <v>3</v>
      </c>
      <c r="L389" s="17">
        <v>2.9166666666666665</v>
      </c>
      <c r="M389" s="59">
        <v>3</v>
      </c>
      <c r="N389" s="69">
        <v>3</v>
      </c>
      <c r="O389" s="17">
        <v>3</v>
      </c>
      <c r="P389" s="17">
        <v>3</v>
      </c>
      <c r="Q389" s="17">
        <v>3</v>
      </c>
      <c r="R389" s="17">
        <v>3</v>
      </c>
      <c r="S389" s="17">
        <v>3</v>
      </c>
      <c r="T389" s="17">
        <v>3</v>
      </c>
    </row>
    <row r="390" spans="2:20" x14ac:dyDescent="0.3">
      <c r="B390" s="3" t="s">
        <v>461</v>
      </c>
      <c r="C390" s="17">
        <v>4.583333333333333</v>
      </c>
      <c r="D390" s="17">
        <v>4.583333333333333</v>
      </c>
      <c r="E390" s="17">
        <v>5</v>
      </c>
      <c r="F390" s="17">
        <v>4.75</v>
      </c>
      <c r="G390" s="17">
        <v>4</v>
      </c>
      <c r="H390" s="51">
        <v>4.583333333333333</v>
      </c>
      <c r="I390" s="51">
        <v>3.4166666666666665</v>
      </c>
      <c r="J390" s="51">
        <v>3.25</v>
      </c>
      <c r="K390" s="51">
        <v>3</v>
      </c>
      <c r="L390" s="17">
        <v>2.25</v>
      </c>
      <c r="M390" s="59">
        <v>2</v>
      </c>
      <c r="N390" s="69">
        <v>2</v>
      </c>
      <c r="O390" s="17">
        <v>2</v>
      </c>
      <c r="P390" s="17">
        <v>2</v>
      </c>
      <c r="Q390" s="17">
        <v>2</v>
      </c>
      <c r="R390" s="17">
        <v>2</v>
      </c>
      <c r="S390" s="17">
        <v>2</v>
      </c>
      <c r="T390" s="17">
        <v>2</v>
      </c>
    </row>
    <row r="391" spans="2:20" x14ac:dyDescent="0.3">
      <c r="B391" s="3" t="s">
        <v>462</v>
      </c>
      <c r="C391" s="17">
        <v>7.916666666666667</v>
      </c>
      <c r="D391" s="17">
        <v>8</v>
      </c>
      <c r="E391" s="17">
        <v>7.333333333333333</v>
      </c>
      <c r="F391" s="17">
        <v>7</v>
      </c>
      <c r="G391" s="17">
        <v>7</v>
      </c>
      <c r="H391" s="51">
        <v>7</v>
      </c>
      <c r="I391" s="51">
        <v>6.166666666666667</v>
      </c>
      <c r="J391" s="51">
        <v>6</v>
      </c>
      <c r="K391" s="51">
        <v>6</v>
      </c>
      <c r="L391" s="17">
        <v>5.75</v>
      </c>
      <c r="M391" s="59">
        <v>6</v>
      </c>
      <c r="N391" s="69">
        <v>6</v>
      </c>
      <c r="O391" s="17">
        <v>6</v>
      </c>
      <c r="P391" s="17">
        <v>6</v>
      </c>
      <c r="Q391" s="17">
        <v>6</v>
      </c>
      <c r="R391" s="17">
        <v>6</v>
      </c>
      <c r="S391" s="17">
        <v>6</v>
      </c>
      <c r="T391" s="17">
        <v>6</v>
      </c>
    </row>
    <row r="392" spans="2:20" x14ac:dyDescent="0.3">
      <c r="B392" s="27" t="s">
        <v>191</v>
      </c>
      <c r="C392" s="37">
        <f t="shared" ref="C392:T392" si="75">+SUM(C393:C397)</f>
        <v>47.166666666666664</v>
      </c>
      <c r="D392" s="37">
        <f t="shared" si="75"/>
        <v>49.583333333333336</v>
      </c>
      <c r="E392" s="37">
        <f t="shared" si="75"/>
        <v>55.166666666666671</v>
      </c>
      <c r="F392" s="37">
        <f t="shared" si="75"/>
        <v>56</v>
      </c>
      <c r="G392" s="37">
        <f t="shared" si="75"/>
        <v>57.5</v>
      </c>
      <c r="H392" s="50">
        <f t="shared" si="75"/>
        <v>63.250000000000007</v>
      </c>
      <c r="I392" s="50">
        <f t="shared" si="75"/>
        <v>69.75</v>
      </c>
      <c r="J392" s="50">
        <f t="shared" si="75"/>
        <v>68.583333333333343</v>
      </c>
      <c r="K392" s="50">
        <f t="shared" si="75"/>
        <v>70.25</v>
      </c>
      <c r="L392" s="37">
        <f t="shared" si="75"/>
        <v>75.75</v>
      </c>
      <c r="M392" s="37">
        <f t="shared" si="75"/>
        <v>72.428571428571416</v>
      </c>
      <c r="N392" s="74">
        <f t="shared" si="75"/>
        <v>72</v>
      </c>
      <c r="O392" s="108">
        <f t="shared" si="75"/>
        <v>73</v>
      </c>
      <c r="P392" s="108">
        <f t="shared" si="75"/>
        <v>72</v>
      </c>
      <c r="Q392" s="108">
        <f t="shared" si="75"/>
        <v>72</v>
      </c>
      <c r="R392" s="108">
        <f t="shared" si="75"/>
        <v>72</v>
      </c>
      <c r="S392" s="108">
        <f t="shared" si="75"/>
        <v>73</v>
      </c>
      <c r="T392" s="108">
        <f t="shared" si="75"/>
        <v>73</v>
      </c>
    </row>
    <row r="393" spans="2:20" x14ac:dyDescent="0.3">
      <c r="B393" s="3" t="s">
        <v>463</v>
      </c>
      <c r="C393" s="17">
        <v>9</v>
      </c>
      <c r="D393" s="17">
        <v>9</v>
      </c>
      <c r="E393" s="17">
        <v>9</v>
      </c>
      <c r="F393" s="17">
        <v>9</v>
      </c>
      <c r="G393" s="17">
        <v>9</v>
      </c>
      <c r="H393" s="51">
        <v>9</v>
      </c>
      <c r="I393" s="51">
        <v>8.5833333333333339</v>
      </c>
      <c r="J393" s="51">
        <v>8.1666666666666661</v>
      </c>
      <c r="K393" s="51">
        <v>9</v>
      </c>
      <c r="L393" s="17">
        <v>10</v>
      </c>
      <c r="M393" s="59">
        <v>10</v>
      </c>
      <c r="N393" s="69">
        <v>10</v>
      </c>
      <c r="O393" s="17">
        <v>10</v>
      </c>
      <c r="P393" s="17">
        <v>10</v>
      </c>
      <c r="Q393" s="17">
        <v>10</v>
      </c>
      <c r="R393" s="17">
        <v>10</v>
      </c>
      <c r="S393" s="17">
        <v>10</v>
      </c>
      <c r="T393" s="17">
        <v>10</v>
      </c>
    </row>
    <row r="394" spans="2:20" x14ac:dyDescent="0.3">
      <c r="B394" s="3" t="s">
        <v>464</v>
      </c>
      <c r="C394" s="17">
        <v>15.166666666666666</v>
      </c>
      <c r="D394" s="17">
        <v>14.833333333333334</v>
      </c>
      <c r="E394" s="17">
        <v>20.25</v>
      </c>
      <c r="F394" s="17">
        <v>21.833333333333332</v>
      </c>
      <c r="G394" s="17">
        <v>23.333333333333332</v>
      </c>
      <c r="H394" s="51">
        <v>28.666666666666668</v>
      </c>
      <c r="I394" s="51">
        <v>28.75</v>
      </c>
      <c r="J394" s="51">
        <v>27.166666666666668</v>
      </c>
      <c r="K394" s="51">
        <v>27.75</v>
      </c>
      <c r="L394" s="17">
        <v>32.25</v>
      </c>
      <c r="M394" s="59">
        <v>29.142857142857142</v>
      </c>
      <c r="N394" s="69">
        <v>29</v>
      </c>
      <c r="O394" s="17">
        <v>30</v>
      </c>
      <c r="P394" s="17">
        <v>29</v>
      </c>
      <c r="Q394" s="17">
        <v>29</v>
      </c>
      <c r="R394" s="17">
        <v>29</v>
      </c>
      <c r="S394" s="17">
        <v>29</v>
      </c>
      <c r="T394" s="17">
        <v>29</v>
      </c>
    </row>
    <row r="395" spans="2:20" x14ac:dyDescent="0.3">
      <c r="B395" s="3" t="s">
        <v>465</v>
      </c>
      <c r="C395" s="17">
        <v>4</v>
      </c>
      <c r="D395" s="17">
        <v>4.416666666666667</v>
      </c>
      <c r="E395" s="17">
        <v>4.333333333333333</v>
      </c>
      <c r="F395" s="17">
        <v>4</v>
      </c>
      <c r="G395" s="17">
        <v>4</v>
      </c>
      <c r="H395" s="51">
        <v>5</v>
      </c>
      <c r="I395" s="51">
        <v>5</v>
      </c>
      <c r="J395" s="51">
        <v>4.5</v>
      </c>
      <c r="K395" s="51">
        <v>4.083333333333333</v>
      </c>
      <c r="L395" s="17">
        <v>3</v>
      </c>
      <c r="M395" s="59">
        <v>2</v>
      </c>
      <c r="N395" s="69">
        <v>2</v>
      </c>
      <c r="O395" s="17">
        <v>2</v>
      </c>
      <c r="P395" s="17">
        <v>2</v>
      </c>
      <c r="Q395" s="17">
        <v>2</v>
      </c>
      <c r="R395" s="17">
        <v>2</v>
      </c>
      <c r="S395" s="17">
        <v>2</v>
      </c>
      <c r="T395" s="17">
        <v>2</v>
      </c>
    </row>
    <row r="396" spans="2:20" x14ac:dyDescent="0.3">
      <c r="B396" s="3" t="s">
        <v>466</v>
      </c>
      <c r="C396" s="17">
        <v>9</v>
      </c>
      <c r="D396" s="17">
        <v>9.8333333333333339</v>
      </c>
      <c r="E396" s="17">
        <v>10</v>
      </c>
      <c r="F396" s="17">
        <v>10.583333333333334</v>
      </c>
      <c r="G396" s="17">
        <v>10.583333333333334</v>
      </c>
      <c r="H396" s="51">
        <v>11.333333333333334</v>
      </c>
      <c r="I396" s="51">
        <v>15.166666666666666</v>
      </c>
      <c r="J396" s="51">
        <v>14.5</v>
      </c>
      <c r="K396" s="51">
        <v>13.666666666666666</v>
      </c>
      <c r="L396" s="17">
        <v>13.75</v>
      </c>
      <c r="M396" s="59">
        <v>14</v>
      </c>
      <c r="N396" s="69">
        <v>14</v>
      </c>
      <c r="O396" s="17">
        <v>14</v>
      </c>
      <c r="P396" s="17">
        <v>14</v>
      </c>
      <c r="Q396" s="17">
        <v>14</v>
      </c>
      <c r="R396" s="17">
        <v>14</v>
      </c>
      <c r="S396" s="17">
        <v>14</v>
      </c>
      <c r="T396" s="17">
        <v>14</v>
      </c>
    </row>
    <row r="397" spans="2:20" x14ac:dyDescent="0.3">
      <c r="B397" s="3" t="s">
        <v>472</v>
      </c>
      <c r="C397" s="17">
        <v>10</v>
      </c>
      <c r="D397" s="17">
        <v>11.5</v>
      </c>
      <c r="E397" s="17">
        <v>11.583333333333334</v>
      </c>
      <c r="F397" s="17">
        <v>10.583333333333334</v>
      </c>
      <c r="G397" s="17">
        <v>10.583333333333334</v>
      </c>
      <c r="H397" s="51">
        <v>9.25</v>
      </c>
      <c r="I397" s="51">
        <v>12.25</v>
      </c>
      <c r="J397" s="51">
        <v>14.25</v>
      </c>
      <c r="K397" s="51">
        <v>15.75</v>
      </c>
      <c r="L397" s="17">
        <v>16.75</v>
      </c>
      <c r="M397" s="59">
        <v>17.285714285714285</v>
      </c>
      <c r="N397" s="69">
        <v>17</v>
      </c>
      <c r="O397" s="17">
        <v>17</v>
      </c>
      <c r="P397" s="17">
        <v>17</v>
      </c>
      <c r="Q397" s="17">
        <v>17</v>
      </c>
      <c r="R397" s="17">
        <v>17</v>
      </c>
      <c r="S397" s="17">
        <v>18</v>
      </c>
      <c r="T397" s="17">
        <v>18</v>
      </c>
    </row>
    <row r="398" spans="2:20" x14ac:dyDescent="0.3">
      <c r="B398" s="27" t="s">
        <v>192</v>
      </c>
      <c r="C398" s="37">
        <f>+SUM(C399:C406)</f>
        <v>58.833333333333336</v>
      </c>
      <c r="D398" s="37">
        <f t="shared" ref="D398:T398" si="76">+SUM(D399:D406)</f>
        <v>56.583333333333343</v>
      </c>
      <c r="E398" s="37">
        <f t="shared" si="76"/>
        <v>58.583333333333329</v>
      </c>
      <c r="F398" s="37">
        <f t="shared" si="76"/>
        <v>60.666666666666671</v>
      </c>
      <c r="G398" s="37">
        <f t="shared" si="76"/>
        <v>63.333333333333336</v>
      </c>
      <c r="H398" s="50">
        <f t="shared" si="76"/>
        <v>66.166666666666671</v>
      </c>
      <c r="I398" s="50">
        <f t="shared" si="76"/>
        <v>64.75</v>
      </c>
      <c r="J398" s="50">
        <f t="shared" si="76"/>
        <v>59.666666666666664</v>
      </c>
      <c r="K398" s="50">
        <f t="shared" si="76"/>
        <v>56.833333333333336</v>
      </c>
      <c r="L398" s="37">
        <f t="shared" si="76"/>
        <v>56.083333333333329</v>
      </c>
      <c r="M398" s="37">
        <f t="shared" si="76"/>
        <v>49.428571428571423</v>
      </c>
      <c r="N398" s="74">
        <f t="shared" si="76"/>
        <v>52</v>
      </c>
      <c r="O398" s="108">
        <f t="shared" si="76"/>
        <v>51</v>
      </c>
      <c r="P398" s="108">
        <f t="shared" si="76"/>
        <v>50</v>
      </c>
      <c r="Q398" s="108">
        <f t="shared" si="76"/>
        <v>49</v>
      </c>
      <c r="R398" s="108">
        <f t="shared" si="76"/>
        <v>48</v>
      </c>
      <c r="S398" s="108">
        <f t="shared" si="76"/>
        <v>48</v>
      </c>
      <c r="T398" s="108">
        <f t="shared" si="76"/>
        <v>48</v>
      </c>
    </row>
    <row r="399" spans="2:20" x14ac:dyDescent="0.3">
      <c r="B399" s="3" t="s">
        <v>474</v>
      </c>
      <c r="C399" s="17">
        <v>7.833333333333333</v>
      </c>
      <c r="D399" s="17">
        <v>7</v>
      </c>
      <c r="E399" s="17">
        <v>6.833333333333333</v>
      </c>
      <c r="F399" s="17">
        <v>6</v>
      </c>
      <c r="G399" s="17">
        <v>6.083333333333333</v>
      </c>
      <c r="H399" s="51">
        <v>7</v>
      </c>
      <c r="I399" s="51">
        <v>7</v>
      </c>
      <c r="J399" s="51">
        <v>6.5</v>
      </c>
      <c r="K399" s="51">
        <v>6.416666666666667</v>
      </c>
      <c r="L399" s="17">
        <v>6.25</v>
      </c>
      <c r="M399" s="59">
        <v>6</v>
      </c>
      <c r="N399" s="69">
        <v>6</v>
      </c>
      <c r="O399" s="17">
        <v>6</v>
      </c>
      <c r="P399" s="17">
        <v>6</v>
      </c>
      <c r="Q399" s="17">
        <v>6</v>
      </c>
      <c r="R399" s="17">
        <v>6</v>
      </c>
      <c r="S399" s="17">
        <v>6</v>
      </c>
      <c r="T399" s="17">
        <v>6</v>
      </c>
    </row>
    <row r="400" spans="2:20" x14ac:dyDescent="0.3">
      <c r="B400" s="3" t="s">
        <v>475</v>
      </c>
      <c r="C400" s="17">
        <v>6</v>
      </c>
      <c r="D400" s="17">
        <v>6.583333333333333</v>
      </c>
      <c r="E400" s="17">
        <v>6</v>
      </c>
      <c r="F400" s="17">
        <v>6</v>
      </c>
      <c r="G400" s="17">
        <v>6.166666666666667</v>
      </c>
      <c r="H400" s="51">
        <v>5.75</v>
      </c>
      <c r="I400" s="51">
        <v>5</v>
      </c>
      <c r="J400" s="51">
        <v>5</v>
      </c>
      <c r="K400" s="51">
        <v>4.583333333333333</v>
      </c>
      <c r="L400" s="17">
        <v>3.9166666666666665</v>
      </c>
      <c r="M400" s="59">
        <v>4</v>
      </c>
      <c r="N400" s="69">
        <v>4</v>
      </c>
      <c r="O400" s="17">
        <v>4</v>
      </c>
      <c r="P400" s="17">
        <v>4</v>
      </c>
      <c r="Q400" s="17">
        <v>4</v>
      </c>
      <c r="R400" s="17">
        <v>4</v>
      </c>
      <c r="S400" s="17">
        <v>4</v>
      </c>
      <c r="T400" s="17">
        <v>4</v>
      </c>
    </row>
    <row r="401" spans="2:20" x14ac:dyDescent="0.3">
      <c r="B401" s="3" t="s">
        <v>476</v>
      </c>
      <c r="C401" s="17">
        <v>6</v>
      </c>
      <c r="D401" s="17">
        <v>7.166666666666667</v>
      </c>
      <c r="E401" s="17">
        <v>7.5</v>
      </c>
      <c r="F401" s="17">
        <v>7</v>
      </c>
      <c r="G401" s="17">
        <v>10.333333333333334</v>
      </c>
      <c r="H401" s="51">
        <v>14.75</v>
      </c>
      <c r="I401" s="51">
        <v>14.833333333333334</v>
      </c>
      <c r="J401" s="51">
        <v>11.916666666666666</v>
      </c>
      <c r="K401" s="51">
        <v>9.25</v>
      </c>
      <c r="L401" s="17">
        <v>8.3333333333333339</v>
      </c>
      <c r="M401" s="59">
        <v>8.5714285714285712</v>
      </c>
      <c r="N401" s="69">
        <v>9</v>
      </c>
      <c r="O401" s="17">
        <v>9</v>
      </c>
      <c r="P401" s="17">
        <v>9</v>
      </c>
      <c r="Q401" s="17">
        <v>9</v>
      </c>
      <c r="R401" s="17">
        <v>8</v>
      </c>
      <c r="S401" s="17">
        <v>8</v>
      </c>
      <c r="T401" s="17">
        <v>8</v>
      </c>
    </row>
    <row r="402" spans="2:20" x14ac:dyDescent="0.3">
      <c r="B402" s="3" t="s">
        <v>477</v>
      </c>
      <c r="C402" s="17">
        <v>8.9166666666666661</v>
      </c>
      <c r="D402" s="17">
        <v>5.166666666666667</v>
      </c>
      <c r="E402" s="17">
        <v>7.583333333333333</v>
      </c>
      <c r="F402" s="17">
        <v>8.75</v>
      </c>
      <c r="G402" s="17">
        <v>7.083333333333333</v>
      </c>
      <c r="H402" s="51">
        <v>7</v>
      </c>
      <c r="I402" s="51">
        <v>7</v>
      </c>
      <c r="J402" s="51">
        <v>7</v>
      </c>
      <c r="K402" s="51">
        <v>6.5</v>
      </c>
      <c r="L402" s="17">
        <v>5.833333333333333</v>
      </c>
      <c r="M402" s="59">
        <v>5</v>
      </c>
      <c r="N402" s="69">
        <v>5</v>
      </c>
      <c r="O402" s="17">
        <v>5</v>
      </c>
      <c r="P402" s="17">
        <v>5</v>
      </c>
      <c r="Q402" s="17">
        <v>5</v>
      </c>
      <c r="R402" s="17">
        <v>5</v>
      </c>
      <c r="S402" s="17">
        <v>5</v>
      </c>
      <c r="T402" s="17">
        <v>5</v>
      </c>
    </row>
    <row r="403" spans="2:20" x14ac:dyDescent="0.3">
      <c r="B403" s="3" t="s">
        <v>478</v>
      </c>
      <c r="C403" s="17">
        <v>5.75</v>
      </c>
      <c r="D403" s="17">
        <v>5.5</v>
      </c>
      <c r="E403" s="17">
        <v>5.416666666666667</v>
      </c>
      <c r="F403" s="17">
        <v>6.25</v>
      </c>
      <c r="G403" s="17">
        <v>7</v>
      </c>
      <c r="H403" s="51">
        <v>6.5</v>
      </c>
      <c r="I403" s="51">
        <v>5.416666666666667</v>
      </c>
      <c r="J403" s="51">
        <v>4.666666666666667</v>
      </c>
      <c r="K403" s="51">
        <v>5.75</v>
      </c>
      <c r="L403" s="17">
        <v>6.5</v>
      </c>
      <c r="M403" s="59">
        <v>6.1428571428571432</v>
      </c>
      <c r="N403" s="69">
        <v>6</v>
      </c>
      <c r="O403" s="17">
        <v>6</v>
      </c>
      <c r="P403" s="17">
        <v>7</v>
      </c>
      <c r="Q403" s="17">
        <v>6</v>
      </c>
      <c r="R403" s="17">
        <v>6</v>
      </c>
      <c r="S403" s="17">
        <v>6</v>
      </c>
      <c r="T403" s="17">
        <v>6</v>
      </c>
    </row>
    <row r="404" spans="2:20" x14ac:dyDescent="0.3">
      <c r="B404" s="3" t="s">
        <v>480</v>
      </c>
      <c r="C404" s="17">
        <v>8.3333333333333339</v>
      </c>
      <c r="D404" s="17">
        <v>8</v>
      </c>
      <c r="E404" s="17">
        <v>8</v>
      </c>
      <c r="F404" s="17">
        <v>7.333333333333333</v>
      </c>
      <c r="G404" s="17">
        <v>6.166666666666667</v>
      </c>
      <c r="H404" s="51">
        <v>6</v>
      </c>
      <c r="I404" s="51">
        <v>6</v>
      </c>
      <c r="J404" s="51">
        <v>6</v>
      </c>
      <c r="K404" s="51">
        <v>6</v>
      </c>
      <c r="L404" s="17">
        <v>6</v>
      </c>
      <c r="M404" s="59">
        <v>6</v>
      </c>
      <c r="N404" s="69">
        <v>6</v>
      </c>
      <c r="O404" s="17">
        <v>6</v>
      </c>
      <c r="P404" s="17">
        <v>6</v>
      </c>
      <c r="Q404" s="17">
        <v>6</v>
      </c>
      <c r="R404" s="17">
        <v>6</v>
      </c>
      <c r="S404" s="17">
        <v>6</v>
      </c>
      <c r="T404" s="17">
        <v>6</v>
      </c>
    </row>
    <row r="405" spans="2:20" x14ac:dyDescent="0.3">
      <c r="B405" s="3" t="s">
        <v>481</v>
      </c>
      <c r="C405" s="17">
        <v>6.25</v>
      </c>
      <c r="D405" s="17">
        <v>7.833333333333333</v>
      </c>
      <c r="E405" s="17">
        <v>8</v>
      </c>
      <c r="F405" s="17">
        <v>10.333333333333334</v>
      </c>
      <c r="G405" s="17">
        <v>11.5</v>
      </c>
      <c r="H405" s="51">
        <v>12</v>
      </c>
      <c r="I405" s="51">
        <v>12.5</v>
      </c>
      <c r="J405" s="51">
        <v>10.25</v>
      </c>
      <c r="K405" s="51">
        <v>9.3333333333333339</v>
      </c>
      <c r="L405" s="17">
        <v>9.4166666666666661</v>
      </c>
      <c r="M405" s="59">
        <v>8</v>
      </c>
      <c r="N405" s="69">
        <v>8</v>
      </c>
      <c r="O405" s="17">
        <v>8</v>
      </c>
      <c r="P405" s="17">
        <v>8</v>
      </c>
      <c r="Q405" s="17">
        <v>8</v>
      </c>
      <c r="R405" s="17">
        <v>8</v>
      </c>
      <c r="S405" s="17">
        <v>8</v>
      </c>
      <c r="T405" s="17">
        <v>8</v>
      </c>
    </row>
    <row r="406" spans="2:20" x14ac:dyDescent="0.3">
      <c r="B406" s="3" t="s">
        <v>482</v>
      </c>
      <c r="C406" s="17">
        <v>9.75</v>
      </c>
      <c r="D406" s="17">
        <v>9.3333333333333339</v>
      </c>
      <c r="E406" s="17">
        <v>9.25</v>
      </c>
      <c r="F406" s="17">
        <v>9</v>
      </c>
      <c r="G406" s="17">
        <v>9</v>
      </c>
      <c r="H406" s="51">
        <v>7.166666666666667</v>
      </c>
      <c r="I406" s="51">
        <v>7</v>
      </c>
      <c r="J406" s="51">
        <v>8.3333333333333339</v>
      </c>
      <c r="K406" s="51">
        <v>9</v>
      </c>
      <c r="L406" s="17">
        <v>9.8333333333333339</v>
      </c>
      <c r="M406" s="59">
        <v>5.7142857142857144</v>
      </c>
      <c r="N406" s="69">
        <v>8</v>
      </c>
      <c r="O406" s="17">
        <v>7</v>
      </c>
      <c r="P406" s="17">
        <v>5</v>
      </c>
      <c r="Q406" s="17">
        <v>5</v>
      </c>
      <c r="R406" s="17">
        <v>5</v>
      </c>
      <c r="S406" s="17">
        <v>5</v>
      </c>
      <c r="T406" s="17">
        <v>5</v>
      </c>
    </row>
    <row r="407" spans="2:20" x14ac:dyDescent="0.3">
      <c r="B407" s="27" t="s">
        <v>193</v>
      </c>
      <c r="C407" s="37">
        <f>+SUM(C408:C424)</f>
        <v>97.333333333333329</v>
      </c>
      <c r="D407" s="37">
        <f t="shared" ref="D407:T407" si="77">+SUM(D408:D424)</f>
        <v>100.08333333333333</v>
      </c>
      <c r="E407" s="37">
        <f t="shared" si="77"/>
        <v>112.83333333333333</v>
      </c>
      <c r="F407" s="37">
        <f t="shared" si="77"/>
        <v>117</v>
      </c>
      <c r="G407" s="37">
        <f t="shared" si="77"/>
        <v>131.33333333333331</v>
      </c>
      <c r="H407" s="50">
        <f t="shared" ref="H407:M407" si="78">+SUM(H408:H424)</f>
        <v>108.41666666666667</v>
      </c>
      <c r="I407" s="50">
        <f t="shared" si="78"/>
        <v>111</v>
      </c>
      <c r="J407" s="50">
        <f t="shared" si="78"/>
        <v>112.25000000000001</v>
      </c>
      <c r="K407" s="50">
        <f t="shared" si="78"/>
        <v>109.16666666666666</v>
      </c>
      <c r="L407" s="37">
        <f t="shared" si="78"/>
        <v>92.333333333333343</v>
      </c>
      <c r="M407" s="37">
        <f t="shared" si="78"/>
        <v>93</v>
      </c>
      <c r="N407" s="74">
        <f t="shared" si="77"/>
        <v>93</v>
      </c>
      <c r="O407" s="108">
        <f t="shared" si="77"/>
        <v>93</v>
      </c>
      <c r="P407" s="108">
        <f t="shared" si="77"/>
        <v>92</v>
      </c>
      <c r="Q407" s="108">
        <f t="shared" si="77"/>
        <v>91</v>
      </c>
      <c r="R407" s="108">
        <f t="shared" si="77"/>
        <v>95</v>
      </c>
      <c r="S407" s="108">
        <f t="shared" si="77"/>
        <v>94</v>
      </c>
      <c r="T407" s="108">
        <f t="shared" si="77"/>
        <v>93</v>
      </c>
    </row>
    <row r="408" spans="2:20" x14ac:dyDescent="0.3">
      <c r="B408" s="3" t="s">
        <v>483</v>
      </c>
      <c r="C408" s="17">
        <v>2</v>
      </c>
      <c r="D408" s="17">
        <v>3.5</v>
      </c>
      <c r="E408" s="17">
        <v>4.916666666666667</v>
      </c>
      <c r="F408" s="17">
        <v>4.666666666666667</v>
      </c>
      <c r="G408" s="17">
        <v>4</v>
      </c>
      <c r="H408" s="51">
        <v>4</v>
      </c>
      <c r="I408" s="51">
        <v>4.5</v>
      </c>
      <c r="J408" s="51">
        <v>5</v>
      </c>
      <c r="K408" s="51">
        <v>5.916666666666667</v>
      </c>
      <c r="L408" s="17">
        <v>4.5</v>
      </c>
      <c r="M408" s="59">
        <v>3.2857142857142856</v>
      </c>
      <c r="N408" s="69">
        <v>4</v>
      </c>
      <c r="O408" s="17">
        <v>4</v>
      </c>
      <c r="P408" s="17">
        <v>3</v>
      </c>
      <c r="Q408" s="17">
        <v>3</v>
      </c>
      <c r="R408" s="17">
        <v>3</v>
      </c>
      <c r="S408" s="17">
        <v>3</v>
      </c>
      <c r="T408" s="17">
        <v>3</v>
      </c>
    </row>
    <row r="409" spans="2:20" x14ac:dyDescent="0.3">
      <c r="B409" s="3" t="s">
        <v>484</v>
      </c>
      <c r="C409" s="17">
        <v>5</v>
      </c>
      <c r="D409" s="17">
        <v>5</v>
      </c>
      <c r="E409" s="17">
        <v>4.916666666666667</v>
      </c>
      <c r="F409" s="17">
        <v>5</v>
      </c>
      <c r="G409" s="17">
        <v>5</v>
      </c>
      <c r="H409" s="51">
        <v>5</v>
      </c>
      <c r="I409" s="51">
        <v>5</v>
      </c>
      <c r="J409" s="51">
        <v>5</v>
      </c>
      <c r="K409" s="51">
        <v>5.833333333333333</v>
      </c>
      <c r="L409" s="17">
        <v>4</v>
      </c>
      <c r="M409" s="59">
        <v>4</v>
      </c>
      <c r="N409" s="69">
        <v>4</v>
      </c>
      <c r="O409" s="17">
        <v>4</v>
      </c>
      <c r="P409" s="17">
        <v>4</v>
      </c>
      <c r="Q409" s="17">
        <v>4</v>
      </c>
      <c r="R409" s="17">
        <v>4</v>
      </c>
      <c r="S409" s="17">
        <v>4</v>
      </c>
      <c r="T409" s="17">
        <v>4</v>
      </c>
    </row>
    <row r="410" spans="2:20" x14ac:dyDescent="0.3">
      <c r="B410" s="3" t="s">
        <v>485</v>
      </c>
      <c r="C410" s="17">
        <v>17.416666666666668</v>
      </c>
      <c r="D410" s="17">
        <v>18.166666666666668</v>
      </c>
      <c r="E410" s="17">
        <v>20.75</v>
      </c>
      <c r="F410" s="17">
        <v>19</v>
      </c>
      <c r="G410" s="17">
        <v>31.75</v>
      </c>
      <c r="H410" s="51">
        <v>17.083333333333332</v>
      </c>
      <c r="I410" s="51">
        <v>11</v>
      </c>
      <c r="J410" s="51">
        <v>10.333333333333334</v>
      </c>
      <c r="K410" s="51">
        <v>10.916666666666666</v>
      </c>
      <c r="L410" s="17">
        <v>10.083333333333334</v>
      </c>
      <c r="M410" s="59">
        <v>10.285714285714286</v>
      </c>
      <c r="N410" s="69">
        <v>10</v>
      </c>
      <c r="O410" s="17">
        <v>10</v>
      </c>
      <c r="P410" s="17">
        <v>10</v>
      </c>
      <c r="Q410" s="17">
        <v>9</v>
      </c>
      <c r="R410" s="17">
        <v>11</v>
      </c>
      <c r="S410" s="17">
        <v>11</v>
      </c>
      <c r="T410" s="17">
        <v>11</v>
      </c>
    </row>
    <row r="411" spans="2:20" x14ac:dyDescent="0.3">
      <c r="B411" s="3" t="s">
        <v>486</v>
      </c>
      <c r="C411" s="17">
        <v>2.5</v>
      </c>
      <c r="D411" s="17">
        <v>3.75</v>
      </c>
      <c r="E411" s="17">
        <v>5.25</v>
      </c>
      <c r="F411" s="17">
        <v>6.666666666666667</v>
      </c>
      <c r="G411" s="17">
        <v>6.333333333333333</v>
      </c>
      <c r="H411" s="51">
        <v>7</v>
      </c>
      <c r="I411" s="51">
        <v>8</v>
      </c>
      <c r="J411" s="51">
        <v>9.0833333333333339</v>
      </c>
      <c r="K411" s="51">
        <v>8.5833333333333339</v>
      </c>
      <c r="L411" s="17">
        <v>3</v>
      </c>
      <c r="M411" s="59">
        <v>3</v>
      </c>
      <c r="N411" s="69">
        <v>3</v>
      </c>
      <c r="O411" s="17">
        <v>3</v>
      </c>
      <c r="P411" s="17">
        <v>3</v>
      </c>
      <c r="Q411" s="17">
        <v>3</v>
      </c>
      <c r="R411" s="17">
        <v>3</v>
      </c>
      <c r="S411" s="17">
        <v>3</v>
      </c>
      <c r="T411" s="17">
        <v>3</v>
      </c>
    </row>
    <row r="412" spans="2:20" x14ac:dyDescent="0.3">
      <c r="B412" s="3" t="s">
        <v>487</v>
      </c>
      <c r="C412" s="17">
        <v>6</v>
      </c>
      <c r="D412" s="17">
        <v>6</v>
      </c>
      <c r="E412" s="17">
        <v>6</v>
      </c>
      <c r="F412" s="17">
        <v>6</v>
      </c>
      <c r="G412" s="17">
        <v>6</v>
      </c>
      <c r="H412" s="51">
        <v>6</v>
      </c>
      <c r="I412" s="51">
        <v>6.75</v>
      </c>
      <c r="J412" s="51">
        <v>6.666666666666667</v>
      </c>
      <c r="K412" s="51">
        <v>5.916666666666667</v>
      </c>
      <c r="L412" s="17">
        <v>5</v>
      </c>
      <c r="M412" s="59">
        <v>5</v>
      </c>
      <c r="N412" s="69">
        <v>5</v>
      </c>
      <c r="O412" s="17">
        <v>5</v>
      </c>
      <c r="P412" s="17">
        <v>5</v>
      </c>
      <c r="Q412" s="17">
        <v>5</v>
      </c>
      <c r="R412" s="17">
        <v>5</v>
      </c>
      <c r="S412" s="17">
        <v>5</v>
      </c>
      <c r="T412" s="17">
        <v>5</v>
      </c>
    </row>
    <row r="413" spans="2:20" x14ac:dyDescent="0.3">
      <c r="B413" s="3" t="s">
        <v>488</v>
      </c>
      <c r="C413" s="17">
        <v>6.25</v>
      </c>
      <c r="D413" s="17">
        <v>6.166666666666667</v>
      </c>
      <c r="E413" s="17">
        <v>8.75</v>
      </c>
      <c r="F413" s="17">
        <v>12.666666666666666</v>
      </c>
      <c r="G413" s="17">
        <v>14.916666666666666</v>
      </c>
      <c r="H413" s="51">
        <v>4.75</v>
      </c>
      <c r="I413" s="51">
        <v>11.166666666666666</v>
      </c>
      <c r="J413" s="51">
        <v>13</v>
      </c>
      <c r="K413" s="51">
        <v>8.3333333333333339</v>
      </c>
      <c r="L413" s="17">
        <v>8.3333333333333339</v>
      </c>
      <c r="M413" s="59">
        <v>9.2857142857142865</v>
      </c>
      <c r="N413" s="69">
        <v>9</v>
      </c>
      <c r="O413" s="17">
        <v>9</v>
      </c>
      <c r="P413" s="17">
        <v>9</v>
      </c>
      <c r="Q413" s="17">
        <v>9</v>
      </c>
      <c r="R413" s="17">
        <v>11</v>
      </c>
      <c r="S413" s="17">
        <v>9</v>
      </c>
      <c r="T413" s="17">
        <v>9</v>
      </c>
    </row>
    <row r="414" spans="2:20" x14ac:dyDescent="0.3">
      <c r="B414" s="3" t="s">
        <v>675</v>
      </c>
      <c r="C414" s="17">
        <v>5</v>
      </c>
      <c r="D414" s="17">
        <v>5</v>
      </c>
      <c r="E414" s="17">
        <v>5.833333333333333</v>
      </c>
      <c r="F414" s="17">
        <v>5.833333333333333</v>
      </c>
      <c r="G414" s="17">
        <v>5.916666666666667</v>
      </c>
      <c r="H414" s="51">
        <v>5</v>
      </c>
      <c r="I414" s="51">
        <v>5.083333333333333</v>
      </c>
      <c r="J414" s="51">
        <v>5</v>
      </c>
      <c r="K414" s="51">
        <v>5</v>
      </c>
      <c r="L414" s="17">
        <v>3.3333333333333335</v>
      </c>
      <c r="M414" s="59">
        <v>3</v>
      </c>
      <c r="N414" s="69">
        <v>3</v>
      </c>
      <c r="O414" s="17">
        <v>3</v>
      </c>
      <c r="P414" s="17">
        <v>3</v>
      </c>
      <c r="Q414" s="17">
        <v>3</v>
      </c>
      <c r="R414" s="17">
        <v>3</v>
      </c>
      <c r="S414" s="17">
        <v>3</v>
      </c>
      <c r="T414" s="17">
        <v>3</v>
      </c>
    </row>
    <row r="415" spans="2:20" x14ac:dyDescent="0.3">
      <c r="B415" s="3" t="s">
        <v>489</v>
      </c>
      <c r="C415" s="17">
        <v>6</v>
      </c>
      <c r="D415" s="17">
        <v>6</v>
      </c>
      <c r="E415" s="17">
        <v>6</v>
      </c>
      <c r="F415" s="17">
        <v>6</v>
      </c>
      <c r="G415" s="17">
        <v>5.666666666666667</v>
      </c>
      <c r="H415" s="51">
        <v>5.916666666666667</v>
      </c>
      <c r="I415" s="51">
        <v>6</v>
      </c>
      <c r="J415" s="51">
        <v>6</v>
      </c>
      <c r="K415" s="51">
        <v>6</v>
      </c>
      <c r="L415" s="17">
        <v>5.166666666666667</v>
      </c>
      <c r="M415" s="59">
        <v>5</v>
      </c>
      <c r="N415" s="69">
        <v>5</v>
      </c>
      <c r="O415" s="17">
        <v>5</v>
      </c>
      <c r="P415" s="17">
        <v>5</v>
      </c>
      <c r="Q415" s="17">
        <v>5</v>
      </c>
      <c r="R415" s="17">
        <v>5</v>
      </c>
      <c r="S415" s="17">
        <v>5</v>
      </c>
      <c r="T415" s="17">
        <v>5</v>
      </c>
    </row>
    <row r="416" spans="2:20" x14ac:dyDescent="0.3">
      <c r="B416" s="3" t="s">
        <v>490</v>
      </c>
      <c r="C416" s="17">
        <v>6</v>
      </c>
      <c r="D416" s="17">
        <v>5.666666666666667</v>
      </c>
      <c r="E416" s="17">
        <v>6</v>
      </c>
      <c r="F416" s="17">
        <v>5.333333333333333</v>
      </c>
      <c r="G416" s="17">
        <v>5.083333333333333</v>
      </c>
      <c r="H416" s="51">
        <v>4</v>
      </c>
      <c r="I416" s="51">
        <v>4</v>
      </c>
      <c r="J416" s="51">
        <v>4</v>
      </c>
      <c r="K416" s="51">
        <v>4</v>
      </c>
      <c r="L416" s="17">
        <v>4</v>
      </c>
      <c r="M416" s="59">
        <v>4</v>
      </c>
      <c r="N416" s="69">
        <v>4</v>
      </c>
      <c r="O416" s="17">
        <v>4</v>
      </c>
      <c r="P416" s="17">
        <v>4</v>
      </c>
      <c r="Q416" s="17">
        <v>4</v>
      </c>
      <c r="R416" s="17">
        <v>4</v>
      </c>
      <c r="S416" s="17">
        <v>4</v>
      </c>
      <c r="T416" s="17">
        <v>4</v>
      </c>
    </row>
    <row r="417" spans="2:20" x14ac:dyDescent="0.3">
      <c r="B417" s="3" t="s">
        <v>491</v>
      </c>
      <c r="C417" s="17">
        <v>5.583333333333333</v>
      </c>
      <c r="D417" s="17">
        <v>4.166666666666667</v>
      </c>
      <c r="E417" s="17">
        <v>4</v>
      </c>
      <c r="F417" s="17">
        <v>4</v>
      </c>
      <c r="G417" s="17">
        <v>4</v>
      </c>
      <c r="H417" s="51">
        <v>4.916666666666667</v>
      </c>
      <c r="I417" s="51">
        <v>5</v>
      </c>
      <c r="J417" s="51">
        <v>5.916666666666667</v>
      </c>
      <c r="K417" s="51">
        <v>6</v>
      </c>
      <c r="L417" s="17">
        <v>5.916666666666667</v>
      </c>
      <c r="M417" s="59">
        <v>5</v>
      </c>
      <c r="N417" s="69">
        <v>5</v>
      </c>
      <c r="O417" s="17">
        <v>5</v>
      </c>
      <c r="P417" s="17">
        <v>6</v>
      </c>
      <c r="Q417" s="17">
        <v>5</v>
      </c>
      <c r="R417" s="17">
        <v>5</v>
      </c>
      <c r="S417" s="17">
        <v>5</v>
      </c>
      <c r="T417" s="17">
        <v>4</v>
      </c>
    </row>
    <row r="418" spans="2:20" x14ac:dyDescent="0.3">
      <c r="B418" s="3" t="s">
        <v>492</v>
      </c>
      <c r="C418" s="17">
        <v>7</v>
      </c>
      <c r="D418" s="17">
        <v>7</v>
      </c>
      <c r="E418" s="17">
        <v>7.083333333333333</v>
      </c>
      <c r="F418" s="17">
        <v>7</v>
      </c>
      <c r="G418" s="17">
        <v>7.583333333333333</v>
      </c>
      <c r="H418" s="51">
        <v>7.916666666666667</v>
      </c>
      <c r="I418" s="51">
        <v>7.666666666666667</v>
      </c>
      <c r="J418" s="51">
        <v>6.333333333333333</v>
      </c>
      <c r="K418" s="51">
        <v>7</v>
      </c>
      <c r="L418" s="17">
        <v>6.5</v>
      </c>
      <c r="M418" s="59">
        <v>7</v>
      </c>
      <c r="N418" s="69">
        <v>7</v>
      </c>
      <c r="O418" s="17">
        <v>7</v>
      </c>
      <c r="P418" s="17">
        <v>7</v>
      </c>
      <c r="Q418" s="17">
        <v>7</v>
      </c>
      <c r="R418" s="17">
        <v>7</v>
      </c>
      <c r="S418" s="17">
        <v>7</v>
      </c>
      <c r="T418" s="17">
        <v>7</v>
      </c>
    </row>
    <row r="419" spans="2:20" x14ac:dyDescent="0.3">
      <c r="B419" s="3" t="s">
        <v>493</v>
      </c>
      <c r="C419" s="17">
        <v>5</v>
      </c>
      <c r="D419" s="17">
        <v>5</v>
      </c>
      <c r="E419" s="17">
        <v>5.75</v>
      </c>
      <c r="F419" s="17">
        <v>6.833333333333333</v>
      </c>
      <c r="G419" s="17">
        <v>8</v>
      </c>
      <c r="H419" s="51">
        <v>8.9166666666666661</v>
      </c>
      <c r="I419" s="51">
        <v>9</v>
      </c>
      <c r="J419" s="51">
        <v>8.9166666666666661</v>
      </c>
      <c r="K419" s="51">
        <v>9</v>
      </c>
      <c r="L419" s="17">
        <v>8.8333333333333339</v>
      </c>
      <c r="M419" s="59">
        <v>9.5714285714285712</v>
      </c>
      <c r="N419" s="69">
        <v>10</v>
      </c>
      <c r="O419" s="17">
        <v>10</v>
      </c>
      <c r="P419" s="17">
        <v>9</v>
      </c>
      <c r="Q419" s="17">
        <v>9</v>
      </c>
      <c r="R419" s="17">
        <v>9</v>
      </c>
      <c r="S419" s="17">
        <v>10</v>
      </c>
      <c r="T419" s="17">
        <v>10</v>
      </c>
    </row>
    <row r="420" spans="2:20" x14ac:dyDescent="0.3">
      <c r="B420" s="3" t="s">
        <v>494</v>
      </c>
      <c r="C420" s="17">
        <v>4</v>
      </c>
      <c r="D420" s="17">
        <v>4</v>
      </c>
      <c r="E420" s="17">
        <v>7.333333333333333</v>
      </c>
      <c r="F420" s="17">
        <v>8</v>
      </c>
      <c r="G420" s="17">
        <v>7</v>
      </c>
      <c r="H420" s="51">
        <v>6.916666666666667</v>
      </c>
      <c r="I420" s="51">
        <v>7</v>
      </c>
      <c r="J420" s="51">
        <v>7</v>
      </c>
      <c r="K420" s="51">
        <v>6.083333333333333</v>
      </c>
      <c r="L420" s="17">
        <v>6.666666666666667</v>
      </c>
      <c r="M420" s="59">
        <v>6.5714285714285712</v>
      </c>
      <c r="N420" s="69">
        <v>6</v>
      </c>
      <c r="O420" s="17">
        <v>6</v>
      </c>
      <c r="P420" s="17">
        <v>6</v>
      </c>
      <c r="Q420" s="17">
        <v>7</v>
      </c>
      <c r="R420" s="17">
        <v>7</v>
      </c>
      <c r="S420" s="17">
        <v>7</v>
      </c>
      <c r="T420" s="17">
        <v>7</v>
      </c>
    </row>
    <row r="421" spans="2:20" x14ac:dyDescent="0.3">
      <c r="B421" s="3" t="s">
        <v>495</v>
      </c>
      <c r="C421" s="17">
        <v>4</v>
      </c>
      <c r="D421" s="17">
        <v>4.75</v>
      </c>
      <c r="E421" s="17">
        <v>4.333333333333333</v>
      </c>
      <c r="F421" s="17">
        <v>4</v>
      </c>
      <c r="G421" s="17">
        <v>4.083333333333333</v>
      </c>
      <c r="H421" s="51">
        <v>5</v>
      </c>
      <c r="I421" s="51">
        <v>4.75</v>
      </c>
      <c r="J421" s="51">
        <v>4</v>
      </c>
      <c r="K421" s="51">
        <v>3.5833333333333335</v>
      </c>
      <c r="L421" s="17">
        <v>3.1666666666666665</v>
      </c>
      <c r="M421" s="59">
        <v>4</v>
      </c>
      <c r="N421" s="69">
        <v>4</v>
      </c>
      <c r="O421" s="17">
        <v>4</v>
      </c>
      <c r="P421" s="17">
        <v>4</v>
      </c>
      <c r="Q421" s="17">
        <v>4</v>
      </c>
      <c r="R421" s="17">
        <v>4</v>
      </c>
      <c r="S421" s="17">
        <v>4</v>
      </c>
      <c r="T421" s="17">
        <v>4</v>
      </c>
    </row>
    <row r="422" spans="2:20" x14ac:dyDescent="0.3">
      <c r="B422" s="3" t="s">
        <v>496</v>
      </c>
      <c r="C422" s="17">
        <v>5</v>
      </c>
      <c r="D422" s="17">
        <v>5</v>
      </c>
      <c r="E422" s="17">
        <v>5</v>
      </c>
      <c r="F422" s="17">
        <v>5</v>
      </c>
      <c r="G422" s="17">
        <v>5</v>
      </c>
      <c r="H422" s="51">
        <v>5</v>
      </c>
      <c r="I422" s="51">
        <v>5</v>
      </c>
      <c r="J422" s="51">
        <v>5</v>
      </c>
      <c r="K422" s="51">
        <v>5</v>
      </c>
      <c r="L422" s="17">
        <v>3.3333333333333335</v>
      </c>
      <c r="M422" s="59">
        <v>3</v>
      </c>
      <c r="N422" s="69">
        <v>3</v>
      </c>
      <c r="O422" s="17">
        <v>3</v>
      </c>
      <c r="P422" s="17">
        <v>3</v>
      </c>
      <c r="Q422" s="17">
        <v>3</v>
      </c>
      <c r="R422" s="17">
        <v>3</v>
      </c>
      <c r="S422" s="17">
        <v>3</v>
      </c>
      <c r="T422" s="17">
        <v>3</v>
      </c>
    </row>
    <row r="423" spans="2:20" x14ac:dyDescent="0.3">
      <c r="B423" s="3" t="s">
        <v>497</v>
      </c>
      <c r="C423" s="17">
        <v>4</v>
      </c>
      <c r="D423" s="17">
        <v>4</v>
      </c>
      <c r="E423" s="17">
        <v>4</v>
      </c>
      <c r="F423" s="17">
        <v>4</v>
      </c>
      <c r="G423" s="17">
        <v>4</v>
      </c>
      <c r="H423" s="51">
        <v>4</v>
      </c>
      <c r="I423" s="51">
        <v>4</v>
      </c>
      <c r="J423" s="51">
        <v>4</v>
      </c>
      <c r="K423" s="51">
        <v>4</v>
      </c>
      <c r="L423" s="17">
        <v>3.5</v>
      </c>
      <c r="M423" s="59">
        <v>4</v>
      </c>
      <c r="N423" s="69">
        <v>4</v>
      </c>
      <c r="O423" s="17">
        <v>4</v>
      </c>
      <c r="P423" s="17">
        <v>4</v>
      </c>
      <c r="Q423" s="17">
        <v>4</v>
      </c>
      <c r="R423" s="17">
        <v>4</v>
      </c>
      <c r="S423" s="17">
        <v>4</v>
      </c>
      <c r="T423" s="17">
        <v>4</v>
      </c>
    </row>
    <row r="424" spans="2:20" x14ac:dyDescent="0.3">
      <c r="B424" s="3" t="s">
        <v>498</v>
      </c>
      <c r="C424" s="17">
        <v>6.583333333333333</v>
      </c>
      <c r="D424" s="17">
        <v>6.916666666666667</v>
      </c>
      <c r="E424" s="17">
        <v>6.916666666666667</v>
      </c>
      <c r="F424" s="17">
        <v>7</v>
      </c>
      <c r="G424" s="17">
        <v>7</v>
      </c>
      <c r="H424" s="51">
        <v>7</v>
      </c>
      <c r="I424" s="51">
        <v>7.083333333333333</v>
      </c>
      <c r="J424" s="51">
        <v>7</v>
      </c>
      <c r="K424" s="51">
        <v>8</v>
      </c>
      <c r="L424" s="17">
        <v>7</v>
      </c>
      <c r="M424" s="59">
        <v>7</v>
      </c>
      <c r="N424" s="69">
        <v>7</v>
      </c>
      <c r="O424" s="17">
        <v>7</v>
      </c>
      <c r="P424" s="17">
        <v>7</v>
      </c>
      <c r="Q424" s="17">
        <v>7</v>
      </c>
      <c r="R424" s="17">
        <v>7</v>
      </c>
      <c r="S424" s="17">
        <v>7</v>
      </c>
      <c r="T424" s="17">
        <v>7</v>
      </c>
    </row>
    <row r="425" spans="2:20" x14ac:dyDescent="0.3">
      <c r="B425" s="27" t="s">
        <v>194</v>
      </c>
      <c r="C425" s="37">
        <f>+SUM(C426:C435)</f>
        <v>43.583333333333336</v>
      </c>
      <c r="D425" s="37">
        <f t="shared" ref="D425:T425" si="79">+SUM(D426:D435)</f>
        <v>45.916666666666671</v>
      </c>
      <c r="E425" s="37">
        <f t="shared" si="79"/>
        <v>47.583333333333329</v>
      </c>
      <c r="F425" s="37">
        <f t="shared" si="79"/>
        <v>49.5</v>
      </c>
      <c r="G425" s="37">
        <f t="shared" si="79"/>
        <v>51.083333333333336</v>
      </c>
      <c r="H425" s="50">
        <f t="shared" ref="H425:M425" si="80">+SUM(H426:H435)</f>
        <v>53.5</v>
      </c>
      <c r="I425" s="50">
        <f t="shared" si="80"/>
        <v>55.000000000000007</v>
      </c>
      <c r="J425" s="50">
        <f t="shared" si="80"/>
        <v>52.166666666666671</v>
      </c>
      <c r="K425" s="50">
        <f t="shared" si="80"/>
        <v>61.25</v>
      </c>
      <c r="L425" s="37">
        <f t="shared" si="80"/>
        <v>57.083333333333336</v>
      </c>
      <c r="M425" s="37">
        <f t="shared" si="80"/>
        <v>53.571428571428569</v>
      </c>
      <c r="N425" s="74">
        <f t="shared" si="79"/>
        <v>55</v>
      </c>
      <c r="O425" s="108">
        <f t="shared" si="79"/>
        <v>54</v>
      </c>
      <c r="P425" s="108">
        <f t="shared" si="79"/>
        <v>52</v>
      </c>
      <c r="Q425" s="108">
        <f t="shared" si="79"/>
        <v>54</v>
      </c>
      <c r="R425" s="108">
        <f t="shared" si="79"/>
        <v>54</v>
      </c>
      <c r="S425" s="108">
        <f t="shared" si="79"/>
        <v>53</v>
      </c>
      <c r="T425" s="108">
        <f t="shared" si="79"/>
        <v>53</v>
      </c>
    </row>
    <row r="426" spans="2:20" x14ac:dyDescent="0.3">
      <c r="B426" s="3" t="s">
        <v>499</v>
      </c>
      <c r="C426" s="17">
        <v>7</v>
      </c>
      <c r="D426" s="17">
        <v>7.166666666666667</v>
      </c>
      <c r="E426" s="17">
        <v>8</v>
      </c>
      <c r="F426" s="17">
        <v>8</v>
      </c>
      <c r="G426" s="17">
        <v>7.583333333333333</v>
      </c>
      <c r="H426" s="51">
        <v>8</v>
      </c>
      <c r="I426" s="51">
        <v>8</v>
      </c>
      <c r="J426" s="51">
        <v>8</v>
      </c>
      <c r="K426" s="51">
        <v>7.083333333333333</v>
      </c>
      <c r="L426" s="17">
        <v>6.25</v>
      </c>
      <c r="M426" s="59">
        <v>6</v>
      </c>
      <c r="N426" s="69">
        <v>6</v>
      </c>
      <c r="O426" s="17">
        <v>6</v>
      </c>
      <c r="P426" s="17">
        <v>6</v>
      </c>
      <c r="Q426" s="17">
        <v>6</v>
      </c>
      <c r="R426" s="17">
        <v>6</v>
      </c>
      <c r="S426" s="17">
        <v>6</v>
      </c>
      <c r="T426" s="17">
        <v>6</v>
      </c>
    </row>
    <row r="427" spans="2:20" x14ac:dyDescent="0.3">
      <c r="B427" s="3" t="s">
        <v>500</v>
      </c>
      <c r="C427" s="17">
        <v>4.583333333333333</v>
      </c>
      <c r="D427" s="17">
        <v>4.833333333333333</v>
      </c>
      <c r="E427" s="17">
        <v>5</v>
      </c>
      <c r="F427" s="17">
        <v>5</v>
      </c>
      <c r="G427" s="17">
        <v>4.666666666666667</v>
      </c>
      <c r="H427" s="51">
        <v>5</v>
      </c>
      <c r="I427" s="51">
        <v>5</v>
      </c>
      <c r="J427" s="51">
        <v>5</v>
      </c>
      <c r="K427" s="51">
        <v>5</v>
      </c>
      <c r="L427" s="17">
        <v>5</v>
      </c>
      <c r="M427" s="59">
        <v>5</v>
      </c>
      <c r="N427" s="69">
        <v>5</v>
      </c>
      <c r="O427" s="17">
        <v>5</v>
      </c>
      <c r="P427" s="17">
        <v>5</v>
      </c>
      <c r="Q427" s="17">
        <v>5</v>
      </c>
      <c r="R427" s="17">
        <v>5</v>
      </c>
      <c r="S427" s="17">
        <v>5</v>
      </c>
      <c r="T427" s="17">
        <v>5</v>
      </c>
    </row>
    <row r="428" spans="2:20" x14ac:dyDescent="0.3">
      <c r="B428" s="3" t="s">
        <v>501</v>
      </c>
      <c r="C428" s="17">
        <v>4</v>
      </c>
      <c r="D428" s="17">
        <v>4</v>
      </c>
      <c r="E428" s="17">
        <v>4</v>
      </c>
      <c r="F428" s="17">
        <v>4</v>
      </c>
      <c r="G428" s="17">
        <v>4</v>
      </c>
      <c r="H428" s="51">
        <v>4</v>
      </c>
      <c r="I428" s="51">
        <v>4.916666666666667</v>
      </c>
      <c r="J428" s="51">
        <v>4.666666666666667</v>
      </c>
      <c r="K428" s="51">
        <v>4.333333333333333</v>
      </c>
      <c r="L428" s="17">
        <v>3.8333333333333335</v>
      </c>
      <c r="M428" s="59">
        <v>3</v>
      </c>
      <c r="N428" s="69">
        <v>3</v>
      </c>
      <c r="O428" s="17">
        <v>3</v>
      </c>
      <c r="P428" s="17">
        <v>3</v>
      </c>
      <c r="Q428" s="17">
        <v>3</v>
      </c>
      <c r="R428" s="17">
        <v>3</v>
      </c>
      <c r="S428" s="17">
        <v>3</v>
      </c>
      <c r="T428" s="17">
        <v>3</v>
      </c>
    </row>
    <row r="429" spans="2:20" x14ac:dyDescent="0.3">
      <c r="B429" s="3" t="s">
        <v>502</v>
      </c>
      <c r="C429" s="17">
        <v>2.1666666666666665</v>
      </c>
      <c r="D429" s="17">
        <v>3.4166666666666665</v>
      </c>
      <c r="E429" s="17">
        <v>3.3333333333333335</v>
      </c>
      <c r="F429" s="17">
        <v>4</v>
      </c>
      <c r="G429" s="17">
        <v>3.6666666666666665</v>
      </c>
      <c r="H429" s="51">
        <v>4</v>
      </c>
      <c r="I429" s="51">
        <v>4</v>
      </c>
      <c r="J429" s="51">
        <v>2.6666666666666665</v>
      </c>
      <c r="K429" s="51">
        <v>2</v>
      </c>
      <c r="L429" s="17">
        <v>2</v>
      </c>
      <c r="M429" s="59">
        <v>2</v>
      </c>
      <c r="N429" s="69">
        <v>2</v>
      </c>
      <c r="O429" s="17">
        <v>2</v>
      </c>
      <c r="P429" s="17">
        <v>2</v>
      </c>
      <c r="Q429" s="17">
        <v>2</v>
      </c>
      <c r="R429" s="17">
        <v>2</v>
      </c>
      <c r="S429" s="17">
        <v>2</v>
      </c>
      <c r="T429" s="17">
        <v>2</v>
      </c>
    </row>
    <row r="430" spans="2:20" x14ac:dyDescent="0.3">
      <c r="B430" s="3" t="s">
        <v>503</v>
      </c>
      <c r="C430" s="17">
        <v>1</v>
      </c>
      <c r="D430" s="17">
        <v>1</v>
      </c>
      <c r="E430" s="17">
        <v>1</v>
      </c>
      <c r="F430" s="17">
        <v>1</v>
      </c>
      <c r="G430" s="17">
        <v>1.8333333333333333</v>
      </c>
      <c r="H430" s="51">
        <v>3</v>
      </c>
      <c r="I430" s="51">
        <v>3.3333333333333335</v>
      </c>
      <c r="J430" s="51">
        <v>4</v>
      </c>
      <c r="K430" s="51">
        <v>7.666666666666667</v>
      </c>
      <c r="L430" s="17">
        <v>5.833333333333333</v>
      </c>
      <c r="M430" s="59">
        <v>6</v>
      </c>
      <c r="N430" s="69">
        <v>6</v>
      </c>
      <c r="O430" s="17">
        <v>6</v>
      </c>
      <c r="P430" s="17">
        <v>6</v>
      </c>
      <c r="Q430" s="17">
        <v>6</v>
      </c>
      <c r="R430" s="17">
        <v>6</v>
      </c>
      <c r="S430" s="17">
        <v>6</v>
      </c>
      <c r="T430" s="17">
        <v>6</v>
      </c>
    </row>
    <row r="431" spans="2:20" x14ac:dyDescent="0.3">
      <c r="B431" s="3" t="s">
        <v>504</v>
      </c>
      <c r="C431" s="17">
        <v>3.6666666666666665</v>
      </c>
      <c r="D431" s="17">
        <v>4.75</v>
      </c>
      <c r="E431" s="17">
        <v>4.5</v>
      </c>
      <c r="F431" s="17">
        <v>5.75</v>
      </c>
      <c r="G431" s="17">
        <v>7</v>
      </c>
      <c r="H431" s="51">
        <v>7</v>
      </c>
      <c r="I431" s="51">
        <v>5.916666666666667</v>
      </c>
      <c r="J431" s="51">
        <v>5</v>
      </c>
      <c r="K431" s="51">
        <v>7</v>
      </c>
      <c r="L431" s="17">
        <v>7.5</v>
      </c>
      <c r="M431" s="59">
        <v>5.5714285714285712</v>
      </c>
      <c r="N431" s="69">
        <v>6</v>
      </c>
      <c r="O431" s="17">
        <v>5</v>
      </c>
      <c r="P431" s="17">
        <v>5</v>
      </c>
      <c r="Q431" s="17">
        <v>5</v>
      </c>
      <c r="R431" s="17">
        <v>6</v>
      </c>
      <c r="S431" s="17">
        <v>6</v>
      </c>
      <c r="T431" s="17">
        <v>6</v>
      </c>
    </row>
    <row r="432" spans="2:20" ht="13.8" customHeight="1" x14ac:dyDescent="0.3">
      <c r="B432" s="3" t="s">
        <v>505</v>
      </c>
      <c r="C432" s="17">
        <v>1</v>
      </c>
      <c r="D432" s="17">
        <v>1</v>
      </c>
      <c r="E432" s="17">
        <v>1</v>
      </c>
      <c r="F432" s="17">
        <v>1</v>
      </c>
      <c r="G432" s="17">
        <v>1</v>
      </c>
      <c r="H432" s="51">
        <v>1</v>
      </c>
      <c r="I432" s="51">
        <v>1</v>
      </c>
      <c r="J432" s="51">
        <v>1</v>
      </c>
      <c r="K432" s="51">
        <v>2.5</v>
      </c>
      <c r="L432" s="17">
        <v>3.75</v>
      </c>
      <c r="M432" s="59">
        <v>3</v>
      </c>
      <c r="N432" s="69">
        <v>3</v>
      </c>
      <c r="O432" s="17">
        <v>3</v>
      </c>
      <c r="P432" s="17">
        <v>3</v>
      </c>
      <c r="Q432" s="17">
        <v>3</v>
      </c>
      <c r="R432" s="17">
        <v>3</v>
      </c>
      <c r="S432" s="17">
        <v>3</v>
      </c>
      <c r="T432" s="17">
        <v>3</v>
      </c>
    </row>
    <row r="433" spans="2:20" x14ac:dyDescent="0.3">
      <c r="B433" s="3" t="s">
        <v>506</v>
      </c>
      <c r="C433" s="17">
        <v>8.25</v>
      </c>
      <c r="D433" s="17">
        <v>8</v>
      </c>
      <c r="E433" s="17">
        <v>8</v>
      </c>
      <c r="F433" s="17">
        <v>8</v>
      </c>
      <c r="G433" s="17">
        <v>8.25</v>
      </c>
      <c r="H433" s="51">
        <v>8</v>
      </c>
      <c r="I433" s="51">
        <v>8</v>
      </c>
      <c r="J433" s="51">
        <v>6.916666666666667</v>
      </c>
      <c r="K433" s="51">
        <v>9.75</v>
      </c>
      <c r="L433" s="17">
        <v>8.9166666666666661</v>
      </c>
      <c r="M433" s="59">
        <v>8.7142857142857135</v>
      </c>
      <c r="N433" s="69">
        <v>9</v>
      </c>
      <c r="O433" s="17">
        <v>10</v>
      </c>
      <c r="P433" s="17">
        <v>8</v>
      </c>
      <c r="Q433" s="17">
        <v>9</v>
      </c>
      <c r="R433" s="17">
        <v>9</v>
      </c>
      <c r="S433" s="17">
        <v>8</v>
      </c>
      <c r="T433" s="17">
        <v>8</v>
      </c>
    </row>
    <row r="434" spans="2:20" x14ac:dyDescent="0.3">
      <c r="B434" s="3" t="s">
        <v>507</v>
      </c>
      <c r="C434" s="17">
        <v>8.5833333333333339</v>
      </c>
      <c r="D434" s="17">
        <v>9</v>
      </c>
      <c r="E434" s="17">
        <v>9.75</v>
      </c>
      <c r="F434" s="17">
        <v>10</v>
      </c>
      <c r="G434" s="17">
        <v>10</v>
      </c>
      <c r="H434" s="51">
        <v>10</v>
      </c>
      <c r="I434" s="51">
        <v>10</v>
      </c>
      <c r="J434" s="51">
        <v>9.8333333333333339</v>
      </c>
      <c r="K434" s="51">
        <v>9.0833333333333339</v>
      </c>
      <c r="L434" s="17">
        <v>8.25</v>
      </c>
      <c r="M434" s="59">
        <v>8</v>
      </c>
      <c r="N434" s="69">
        <v>8</v>
      </c>
      <c r="O434" s="17">
        <v>8</v>
      </c>
      <c r="P434" s="17">
        <v>8</v>
      </c>
      <c r="Q434" s="17">
        <v>8</v>
      </c>
      <c r="R434" s="17">
        <v>8</v>
      </c>
      <c r="S434" s="17">
        <v>8</v>
      </c>
      <c r="T434" s="17">
        <v>8</v>
      </c>
    </row>
    <row r="435" spans="2:20" x14ac:dyDescent="0.3">
      <c r="B435" s="3" t="s">
        <v>508</v>
      </c>
      <c r="C435" s="17">
        <v>3.3333333333333335</v>
      </c>
      <c r="D435" s="17">
        <v>2.75</v>
      </c>
      <c r="E435" s="17">
        <v>3</v>
      </c>
      <c r="F435" s="17">
        <v>2.75</v>
      </c>
      <c r="G435" s="17">
        <v>3.0833333333333335</v>
      </c>
      <c r="H435" s="51">
        <v>3.5</v>
      </c>
      <c r="I435" s="51">
        <v>4.833333333333333</v>
      </c>
      <c r="J435" s="51">
        <v>5.083333333333333</v>
      </c>
      <c r="K435" s="51">
        <v>6.833333333333333</v>
      </c>
      <c r="L435" s="17">
        <v>5.75</v>
      </c>
      <c r="M435" s="59">
        <v>6.2857142857142856</v>
      </c>
      <c r="N435" s="69">
        <v>7</v>
      </c>
      <c r="O435" s="17">
        <v>6</v>
      </c>
      <c r="P435" s="17">
        <v>6</v>
      </c>
      <c r="Q435" s="17">
        <v>7</v>
      </c>
      <c r="R435" s="17">
        <v>6</v>
      </c>
      <c r="S435" s="17">
        <v>6</v>
      </c>
      <c r="T435" s="17">
        <v>6</v>
      </c>
    </row>
    <row r="436" spans="2:20" x14ac:dyDescent="0.3">
      <c r="B436" s="27" t="s">
        <v>195</v>
      </c>
      <c r="C436" s="37">
        <f>+SUM(C437:C440)</f>
        <v>22.083333333333336</v>
      </c>
      <c r="D436" s="37">
        <f t="shared" ref="D436:T436" si="81">+SUM(D437:D440)</f>
        <v>20.5</v>
      </c>
      <c r="E436" s="37">
        <f t="shared" si="81"/>
        <v>21.75</v>
      </c>
      <c r="F436" s="37">
        <f t="shared" si="81"/>
        <v>21.666666666666668</v>
      </c>
      <c r="G436" s="37">
        <f t="shared" si="81"/>
        <v>21.166666666666668</v>
      </c>
      <c r="H436" s="50">
        <f t="shared" ref="H436:M436" si="82">+SUM(H437:H440)</f>
        <v>21.583333333333336</v>
      </c>
      <c r="I436" s="50">
        <f t="shared" si="82"/>
        <v>23.416666666666664</v>
      </c>
      <c r="J436" s="50">
        <f t="shared" si="82"/>
        <v>23.583333333333332</v>
      </c>
      <c r="K436" s="50">
        <f t="shared" si="82"/>
        <v>25.833333333333336</v>
      </c>
      <c r="L436" s="37">
        <f t="shared" si="82"/>
        <v>24.666666666666664</v>
      </c>
      <c r="M436" s="37">
        <f t="shared" si="82"/>
        <v>23.085714285714285</v>
      </c>
      <c r="N436" s="74">
        <f t="shared" si="81"/>
        <v>25</v>
      </c>
      <c r="O436" s="108">
        <f t="shared" si="81"/>
        <v>23</v>
      </c>
      <c r="P436" s="108">
        <f t="shared" si="81"/>
        <v>21</v>
      </c>
      <c r="Q436" s="108">
        <f t="shared" si="81"/>
        <v>23</v>
      </c>
      <c r="R436" s="108">
        <f t="shared" si="81"/>
        <v>23</v>
      </c>
      <c r="S436" s="108">
        <f t="shared" si="81"/>
        <v>19</v>
      </c>
      <c r="T436" s="108">
        <f t="shared" si="81"/>
        <v>20</v>
      </c>
    </row>
    <row r="437" spans="2:20" x14ac:dyDescent="0.3">
      <c r="B437" s="3" t="s">
        <v>509</v>
      </c>
      <c r="C437" s="17">
        <v>3.0833333333333335</v>
      </c>
      <c r="D437" s="17">
        <v>3</v>
      </c>
      <c r="E437" s="17">
        <v>3.5833333333333335</v>
      </c>
      <c r="F437" s="17">
        <v>4.916666666666667</v>
      </c>
      <c r="G437" s="17">
        <v>5</v>
      </c>
      <c r="H437" s="51">
        <v>4.666666666666667</v>
      </c>
      <c r="I437" s="51">
        <v>3.6666666666666665</v>
      </c>
      <c r="J437" s="51">
        <v>3</v>
      </c>
      <c r="K437" s="51">
        <v>3.0833333333333335</v>
      </c>
      <c r="L437" s="17">
        <v>3</v>
      </c>
      <c r="M437" s="59">
        <v>3</v>
      </c>
      <c r="N437" s="69">
        <v>3</v>
      </c>
      <c r="O437" s="17">
        <v>3</v>
      </c>
      <c r="P437" s="17">
        <v>3</v>
      </c>
      <c r="Q437" s="17">
        <v>3</v>
      </c>
      <c r="R437" s="17">
        <v>3</v>
      </c>
      <c r="S437" s="17">
        <v>3</v>
      </c>
      <c r="T437" s="17">
        <v>3</v>
      </c>
    </row>
    <row r="438" spans="2:20" x14ac:dyDescent="0.3">
      <c r="B438" s="3" t="s">
        <v>510</v>
      </c>
      <c r="C438" s="17">
        <v>6</v>
      </c>
      <c r="D438" s="17">
        <v>5.833333333333333</v>
      </c>
      <c r="E438" s="17">
        <v>5.916666666666667</v>
      </c>
      <c r="F438" s="17">
        <v>4.75</v>
      </c>
      <c r="G438" s="17">
        <v>5</v>
      </c>
      <c r="H438" s="51">
        <v>4.916666666666667</v>
      </c>
      <c r="I438" s="51">
        <v>5.5</v>
      </c>
      <c r="J438" s="51">
        <v>5</v>
      </c>
      <c r="K438" s="51">
        <v>5.083333333333333</v>
      </c>
      <c r="L438" s="17">
        <v>4.166666666666667</v>
      </c>
      <c r="M438" s="59">
        <v>3.8</v>
      </c>
      <c r="N438" s="69">
        <v>4</v>
      </c>
      <c r="O438" s="17">
        <v>4</v>
      </c>
      <c r="P438" s="17">
        <v>3</v>
      </c>
      <c r="Q438" s="17">
        <v>4</v>
      </c>
      <c r="R438" s="17">
        <v>4</v>
      </c>
      <c r="S438" s="17" t="s">
        <v>699</v>
      </c>
      <c r="T438" s="17" t="s">
        <v>699</v>
      </c>
    </row>
    <row r="439" spans="2:20" x14ac:dyDescent="0.3">
      <c r="B439" s="3" t="s">
        <v>511</v>
      </c>
      <c r="C439" s="17">
        <v>6.083333333333333</v>
      </c>
      <c r="D439" s="17">
        <v>5.666666666666667</v>
      </c>
      <c r="E439" s="17">
        <v>5.25</v>
      </c>
      <c r="F439" s="17">
        <v>5</v>
      </c>
      <c r="G439" s="17">
        <v>4.666666666666667</v>
      </c>
      <c r="H439" s="51">
        <v>6</v>
      </c>
      <c r="I439" s="51">
        <v>7.25</v>
      </c>
      <c r="J439" s="51">
        <v>8</v>
      </c>
      <c r="K439" s="51">
        <v>8.0833333333333339</v>
      </c>
      <c r="L439" s="17">
        <v>9.0833333333333339</v>
      </c>
      <c r="M439" s="59">
        <v>7.8571428571428568</v>
      </c>
      <c r="N439" s="69">
        <v>9</v>
      </c>
      <c r="O439" s="17">
        <v>7</v>
      </c>
      <c r="P439" s="17">
        <v>7</v>
      </c>
      <c r="Q439" s="17">
        <v>8</v>
      </c>
      <c r="R439" s="17">
        <v>8</v>
      </c>
      <c r="S439" s="17">
        <v>8</v>
      </c>
      <c r="T439" s="17">
        <v>8</v>
      </c>
    </row>
    <row r="440" spans="2:20" x14ac:dyDescent="0.3">
      <c r="B440" s="3" t="s">
        <v>512</v>
      </c>
      <c r="C440" s="17">
        <v>6.916666666666667</v>
      </c>
      <c r="D440" s="17">
        <v>6</v>
      </c>
      <c r="E440" s="17">
        <v>7</v>
      </c>
      <c r="F440" s="17">
        <v>7</v>
      </c>
      <c r="G440" s="17">
        <v>6.5</v>
      </c>
      <c r="H440" s="51">
        <v>6</v>
      </c>
      <c r="I440" s="51">
        <v>7</v>
      </c>
      <c r="J440" s="51">
        <v>7.583333333333333</v>
      </c>
      <c r="K440" s="51">
        <v>9.5833333333333339</v>
      </c>
      <c r="L440" s="17">
        <v>8.4166666666666661</v>
      </c>
      <c r="M440" s="59">
        <v>8.4285714285714288</v>
      </c>
      <c r="N440" s="69">
        <v>9</v>
      </c>
      <c r="O440" s="17">
        <v>9</v>
      </c>
      <c r="P440" s="17">
        <v>8</v>
      </c>
      <c r="Q440" s="17">
        <v>8</v>
      </c>
      <c r="R440" s="17">
        <v>8</v>
      </c>
      <c r="S440" s="17">
        <v>8</v>
      </c>
      <c r="T440" s="17">
        <v>9</v>
      </c>
    </row>
    <row r="441" spans="2:20" x14ac:dyDescent="0.3">
      <c r="B441" s="27" t="s">
        <v>196</v>
      </c>
      <c r="C441" s="37">
        <f t="shared" ref="C441:T441" si="83">+SUM(C442:C448)</f>
        <v>56.916666666666671</v>
      </c>
      <c r="D441" s="37">
        <f t="shared" si="83"/>
        <v>53.583333333333336</v>
      </c>
      <c r="E441" s="37">
        <f t="shared" si="83"/>
        <v>53</v>
      </c>
      <c r="F441" s="37">
        <f t="shared" si="83"/>
        <v>56</v>
      </c>
      <c r="G441" s="37">
        <f t="shared" si="83"/>
        <v>58.5</v>
      </c>
      <c r="H441" s="50">
        <f t="shared" si="83"/>
        <v>58.75</v>
      </c>
      <c r="I441" s="50">
        <f t="shared" si="83"/>
        <v>59.416666666666664</v>
      </c>
      <c r="J441" s="50">
        <f t="shared" si="83"/>
        <v>59.000000000000007</v>
      </c>
      <c r="K441" s="50">
        <f t="shared" si="83"/>
        <v>59.749999999999993</v>
      </c>
      <c r="L441" s="37">
        <f t="shared" si="83"/>
        <v>45.166666666666671</v>
      </c>
      <c r="M441" s="37">
        <f t="shared" si="83"/>
        <v>44.714285714285715</v>
      </c>
      <c r="N441" s="74">
        <f t="shared" si="83"/>
        <v>46</v>
      </c>
      <c r="O441" s="108">
        <f t="shared" si="83"/>
        <v>45</v>
      </c>
      <c r="P441" s="108">
        <f t="shared" si="83"/>
        <v>44</v>
      </c>
      <c r="Q441" s="108">
        <f t="shared" si="83"/>
        <v>45</v>
      </c>
      <c r="R441" s="108">
        <f t="shared" si="83"/>
        <v>45</v>
      </c>
      <c r="S441" s="108">
        <f t="shared" si="83"/>
        <v>44</v>
      </c>
      <c r="T441" s="108">
        <f t="shared" si="83"/>
        <v>44</v>
      </c>
    </row>
    <row r="442" spans="2:20" x14ac:dyDescent="0.3">
      <c r="B442" s="3" t="s">
        <v>513</v>
      </c>
      <c r="C442" s="17">
        <v>4.75</v>
      </c>
      <c r="D442" s="17">
        <v>3</v>
      </c>
      <c r="E442" s="17">
        <v>2.8333333333333335</v>
      </c>
      <c r="F442" s="17">
        <v>3</v>
      </c>
      <c r="G442" s="17">
        <v>3</v>
      </c>
      <c r="H442" s="51">
        <v>3.9166666666666665</v>
      </c>
      <c r="I442" s="51">
        <v>4</v>
      </c>
      <c r="J442" s="51">
        <v>3.5</v>
      </c>
      <c r="K442" s="51">
        <v>3.0833333333333335</v>
      </c>
      <c r="L442" s="17">
        <v>3</v>
      </c>
      <c r="M442" s="59">
        <v>3</v>
      </c>
      <c r="N442" s="69">
        <v>3</v>
      </c>
      <c r="O442" s="17">
        <v>3</v>
      </c>
      <c r="P442" s="17">
        <v>3</v>
      </c>
      <c r="Q442" s="17">
        <v>3</v>
      </c>
      <c r="R442" s="17">
        <v>3</v>
      </c>
      <c r="S442" s="17">
        <v>3</v>
      </c>
      <c r="T442" s="17">
        <v>3</v>
      </c>
    </row>
    <row r="443" spans="2:20" x14ac:dyDescent="0.3">
      <c r="B443" s="3" t="s">
        <v>514</v>
      </c>
      <c r="C443" s="17">
        <v>14.583333333333334</v>
      </c>
      <c r="D443" s="17">
        <v>14.083333333333334</v>
      </c>
      <c r="E443" s="17">
        <v>15.25</v>
      </c>
      <c r="F443" s="17">
        <v>14</v>
      </c>
      <c r="G443" s="17">
        <v>12.833333333333334</v>
      </c>
      <c r="H443" s="51">
        <v>12.333333333333334</v>
      </c>
      <c r="I443" s="51">
        <v>13</v>
      </c>
      <c r="J443" s="51">
        <v>11.5</v>
      </c>
      <c r="K443" s="51">
        <v>11.166666666666666</v>
      </c>
      <c r="L443" s="17">
        <v>8.3333333333333339</v>
      </c>
      <c r="M443" s="59">
        <v>7.2857142857142856</v>
      </c>
      <c r="N443" s="69">
        <v>8</v>
      </c>
      <c r="O443" s="17">
        <v>8</v>
      </c>
      <c r="P443" s="17">
        <v>7</v>
      </c>
      <c r="Q443" s="17">
        <v>7</v>
      </c>
      <c r="R443" s="17">
        <v>7</v>
      </c>
      <c r="S443" s="17">
        <v>7</v>
      </c>
      <c r="T443" s="17">
        <v>7</v>
      </c>
    </row>
    <row r="444" spans="2:20" x14ac:dyDescent="0.3">
      <c r="B444" s="3" t="s">
        <v>515</v>
      </c>
      <c r="C444" s="17">
        <v>7.25</v>
      </c>
      <c r="D444" s="17">
        <v>6.666666666666667</v>
      </c>
      <c r="E444" s="17">
        <v>6</v>
      </c>
      <c r="F444" s="17">
        <v>6</v>
      </c>
      <c r="G444" s="17">
        <v>6</v>
      </c>
      <c r="H444" s="51">
        <v>6</v>
      </c>
      <c r="I444" s="51">
        <v>6</v>
      </c>
      <c r="J444" s="51">
        <v>6</v>
      </c>
      <c r="K444" s="51">
        <v>6</v>
      </c>
      <c r="L444" s="17">
        <v>6</v>
      </c>
      <c r="M444" s="59">
        <v>6.5714285714285712</v>
      </c>
      <c r="N444" s="69">
        <v>6</v>
      </c>
      <c r="O444" s="17">
        <v>6</v>
      </c>
      <c r="P444" s="17">
        <v>6</v>
      </c>
      <c r="Q444" s="17">
        <v>7</v>
      </c>
      <c r="R444" s="17">
        <v>7</v>
      </c>
      <c r="S444" s="17">
        <v>7</v>
      </c>
      <c r="T444" s="17">
        <v>7</v>
      </c>
    </row>
    <row r="445" spans="2:20" x14ac:dyDescent="0.3">
      <c r="B445" s="3" t="s">
        <v>516</v>
      </c>
      <c r="C445" s="17">
        <v>5.833333333333333</v>
      </c>
      <c r="D445" s="17">
        <v>5.833333333333333</v>
      </c>
      <c r="E445" s="17">
        <v>5.25</v>
      </c>
      <c r="F445" s="17">
        <v>4.583333333333333</v>
      </c>
      <c r="G445" s="17">
        <v>5.75</v>
      </c>
      <c r="H445" s="51">
        <v>5.25</v>
      </c>
      <c r="I445" s="51">
        <v>6</v>
      </c>
      <c r="J445" s="51">
        <v>6.916666666666667</v>
      </c>
      <c r="K445" s="51">
        <v>7.083333333333333</v>
      </c>
      <c r="L445" s="17">
        <v>6</v>
      </c>
      <c r="M445" s="59">
        <v>4.4285714285714288</v>
      </c>
      <c r="N445" s="69">
        <v>6</v>
      </c>
      <c r="O445" s="17">
        <v>5</v>
      </c>
      <c r="P445" s="17">
        <v>4</v>
      </c>
      <c r="Q445" s="17">
        <v>4</v>
      </c>
      <c r="R445" s="17">
        <v>4</v>
      </c>
      <c r="S445" s="17">
        <v>4</v>
      </c>
      <c r="T445" s="17">
        <v>4</v>
      </c>
    </row>
    <row r="446" spans="2:20" x14ac:dyDescent="0.3">
      <c r="B446" s="3" t="s">
        <v>518</v>
      </c>
      <c r="C446" s="17">
        <v>7.333333333333333</v>
      </c>
      <c r="D446" s="17">
        <v>7.916666666666667</v>
      </c>
      <c r="E446" s="17">
        <v>7.833333333333333</v>
      </c>
      <c r="F446" s="17">
        <v>7.916666666666667</v>
      </c>
      <c r="G446" s="17">
        <v>7</v>
      </c>
      <c r="H446" s="51">
        <v>7</v>
      </c>
      <c r="I446" s="51">
        <v>7.5</v>
      </c>
      <c r="J446" s="51">
        <v>7</v>
      </c>
      <c r="K446" s="51">
        <v>6.75</v>
      </c>
      <c r="L446" s="17">
        <v>5</v>
      </c>
      <c r="M446" s="59">
        <v>5</v>
      </c>
      <c r="N446" s="69">
        <v>5</v>
      </c>
      <c r="O446" s="17">
        <v>5</v>
      </c>
      <c r="P446" s="17">
        <v>5</v>
      </c>
      <c r="Q446" s="17">
        <v>5</v>
      </c>
      <c r="R446" s="17">
        <v>5</v>
      </c>
      <c r="S446" s="17">
        <v>5</v>
      </c>
      <c r="T446" s="17">
        <v>5</v>
      </c>
    </row>
    <row r="447" spans="2:20" x14ac:dyDescent="0.3">
      <c r="B447" s="3" t="s">
        <v>520</v>
      </c>
      <c r="C447" s="17">
        <v>12</v>
      </c>
      <c r="D447" s="17">
        <v>11.083333333333334</v>
      </c>
      <c r="E447" s="17">
        <v>10.833333333333334</v>
      </c>
      <c r="F447" s="17">
        <v>12.5</v>
      </c>
      <c r="G447" s="17">
        <v>13</v>
      </c>
      <c r="H447" s="51">
        <v>16.25</v>
      </c>
      <c r="I447" s="51">
        <v>16.5</v>
      </c>
      <c r="J447" s="51">
        <v>15.5</v>
      </c>
      <c r="K447" s="51">
        <v>16.25</v>
      </c>
      <c r="L447" s="17">
        <v>13.25</v>
      </c>
      <c r="M447" s="59">
        <v>13.428571428571429</v>
      </c>
      <c r="N447" s="69">
        <v>13</v>
      </c>
      <c r="O447" s="17">
        <v>13</v>
      </c>
      <c r="P447" s="17">
        <v>14</v>
      </c>
      <c r="Q447" s="17">
        <v>14</v>
      </c>
      <c r="R447" s="17">
        <v>14</v>
      </c>
      <c r="S447" s="17">
        <v>13</v>
      </c>
      <c r="T447" s="17">
        <v>13</v>
      </c>
    </row>
    <row r="448" spans="2:20" x14ac:dyDescent="0.3">
      <c r="B448" s="3" t="s">
        <v>521</v>
      </c>
      <c r="C448" s="17">
        <v>5.166666666666667</v>
      </c>
      <c r="D448" s="17">
        <v>5</v>
      </c>
      <c r="E448" s="17">
        <v>5</v>
      </c>
      <c r="F448" s="17">
        <v>8</v>
      </c>
      <c r="G448" s="17">
        <v>10.916666666666666</v>
      </c>
      <c r="H448" s="51">
        <v>8</v>
      </c>
      <c r="I448" s="51">
        <v>6.416666666666667</v>
      </c>
      <c r="J448" s="51">
        <v>8.5833333333333339</v>
      </c>
      <c r="K448" s="51">
        <v>9.4166666666666661</v>
      </c>
      <c r="L448" s="17">
        <v>3.5833333333333335</v>
      </c>
      <c r="M448" s="59">
        <v>5</v>
      </c>
      <c r="N448" s="69">
        <v>5</v>
      </c>
      <c r="O448" s="17">
        <v>5</v>
      </c>
      <c r="P448" s="17">
        <v>5</v>
      </c>
      <c r="Q448" s="17">
        <v>5</v>
      </c>
      <c r="R448" s="17">
        <v>5</v>
      </c>
      <c r="S448" s="17">
        <v>5</v>
      </c>
      <c r="T448" s="17">
        <v>5</v>
      </c>
    </row>
    <row r="449" spans="2:20" x14ac:dyDescent="0.3">
      <c r="B449" s="27" t="s">
        <v>197</v>
      </c>
      <c r="C449" s="37">
        <f t="shared" ref="C449:T449" si="84">+SUM(C450:C452)</f>
        <v>23.333333333333332</v>
      </c>
      <c r="D449" s="37">
        <f t="shared" si="84"/>
        <v>21.833333333333332</v>
      </c>
      <c r="E449" s="37">
        <f t="shared" si="84"/>
        <v>20.166666666666668</v>
      </c>
      <c r="F449" s="37">
        <f t="shared" si="84"/>
        <v>20.333333333333336</v>
      </c>
      <c r="G449" s="37">
        <f t="shared" si="84"/>
        <v>21.416666666666664</v>
      </c>
      <c r="H449" s="50">
        <f t="shared" si="84"/>
        <v>22.25</v>
      </c>
      <c r="I449" s="50">
        <f t="shared" si="84"/>
        <v>23.083333333333332</v>
      </c>
      <c r="J449" s="50">
        <f t="shared" si="84"/>
        <v>24</v>
      </c>
      <c r="K449" s="50">
        <f t="shared" si="84"/>
        <v>27.416666666666664</v>
      </c>
      <c r="L449" s="37">
        <f t="shared" si="84"/>
        <v>26.75</v>
      </c>
      <c r="M449" s="37">
        <f t="shared" si="84"/>
        <v>26.285714285714285</v>
      </c>
      <c r="N449" s="74">
        <f t="shared" si="84"/>
        <v>27</v>
      </c>
      <c r="O449" s="108">
        <f t="shared" si="84"/>
        <v>27</v>
      </c>
      <c r="P449" s="108">
        <f t="shared" si="84"/>
        <v>26</v>
      </c>
      <c r="Q449" s="108">
        <f t="shared" si="84"/>
        <v>26</v>
      </c>
      <c r="R449" s="108">
        <f t="shared" si="84"/>
        <v>26</v>
      </c>
      <c r="S449" s="108">
        <f t="shared" si="84"/>
        <v>26</v>
      </c>
      <c r="T449" s="108">
        <f t="shared" si="84"/>
        <v>26</v>
      </c>
    </row>
    <row r="450" spans="2:20" x14ac:dyDescent="0.3">
      <c r="B450" s="3" t="s">
        <v>523</v>
      </c>
      <c r="C450" s="17">
        <v>1</v>
      </c>
      <c r="D450" s="17">
        <v>1</v>
      </c>
      <c r="E450" s="17">
        <v>1</v>
      </c>
      <c r="F450" s="17">
        <v>1</v>
      </c>
      <c r="G450" s="17">
        <v>1</v>
      </c>
      <c r="H450" s="51">
        <v>1</v>
      </c>
      <c r="I450" s="51">
        <v>1</v>
      </c>
      <c r="J450" s="51">
        <v>1</v>
      </c>
      <c r="K450" s="51">
        <v>1.5833333333333333</v>
      </c>
      <c r="L450" s="17">
        <v>0.91666666666666663</v>
      </c>
      <c r="M450" s="59">
        <v>1</v>
      </c>
      <c r="N450" s="69">
        <v>1</v>
      </c>
      <c r="O450" s="17">
        <v>1</v>
      </c>
      <c r="P450" s="17">
        <v>1</v>
      </c>
      <c r="Q450" s="17">
        <v>1</v>
      </c>
      <c r="R450" s="17">
        <v>1</v>
      </c>
      <c r="S450" s="17">
        <v>1</v>
      </c>
      <c r="T450" s="17">
        <v>1</v>
      </c>
    </row>
    <row r="451" spans="2:20" x14ac:dyDescent="0.3">
      <c r="B451" s="3" t="s">
        <v>524</v>
      </c>
      <c r="C451" s="17">
        <v>5</v>
      </c>
      <c r="D451" s="17">
        <v>4.333333333333333</v>
      </c>
      <c r="E451" s="17">
        <v>4.833333333333333</v>
      </c>
      <c r="F451" s="17">
        <v>5</v>
      </c>
      <c r="G451" s="17">
        <v>5</v>
      </c>
      <c r="H451" s="51">
        <v>5</v>
      </c>
      <c r="I451" s="51">
        <v>5</v>
      </c>
      <c r="J451" s="51">
        <v>5</v>
      </c>
      <c r="K451" s="51">
        <v>5.5</v>
      </c>
      <c r="L451" s="17">
        <v>6</v>
      </c>
      <c r="M451" s="59">
        <v>6</v>
      </c>
      <c r="N451" s="69">
        <v>6</v>
      </c>
      <c r="O451" s="17">
        <v>6</v>
      </c>
      <c r="P451" s="17">
        <v>6</v>
      </c>
      <c r="Q451" s="17">
        <v>6</v>
      </c>
      <c r="R451" s="17">
        <v>6</v>
      </c>
      <c r="S451" s="17">
        <v>6</v>
      </c>
      <c r="T451" s="17">
        <v>6</v>
      </c>
    </row>
    <row r="452" spans="2:20" x14ac:dyDescent="0.3">
      <c r="B452" s="3" t="s">
        <v>527</v>
      </c>
      <c r="C452" s="17">
        <v>17.333333333333332</v>
      </c>
      <c r="D452" s="17">
        <v>16.5</v>
      </c>
      <c r="E452" s="17">
        <v>14.333333333333334</v>
      </c>
      <c r="F452" s="17">
        <v>14.333333333333334</v>
      </c>
      <c r="G452" s="17">
        <v>15.416666666666666</v>
      </c>
      <c r="H452" s="51">
        <v>16.25</v>
      </c>
      <c r="I452" s="51">
        <v>17.083333333333332</v>
      </c>
      <c r="J452" s="51">
        <v>18</v>
      </c>
      <c r="K452" s="51">
        <v>20.333333333333332</v>
      </c>
      <c r="L452" s="17">
        <v>19.833333333333332</v>
      </c>
      <c r="M452" s="59">
        <v>19.285714285714285</v>
      </c>
      <c r="N452" s="69">
        <v>20</v>
      </c>
      <c r="O452" s="17">
        <v>20</v>
      </c>
      <c r="P452" s="17">
        <v>19</v>
      </c>
      <c r="Q452" s="17">
        <v>19</v>
      </c>
      <c r="R452" s="17">
        <v>19</v>
      </c>
      <c r="S452" s="17">
        <v>19</v>
      </c>
      <c r="T452" s="17">
        <v>19</v>
      </c>
    </row>
    <row r="453" spans="2:20" x14ac:dyDescent="0.3">
      <c r="B453" s="27" t="s">
        <v>198</v>
      </c>
      <c r="C453" s="37">
        <f>+SUM(C454:C461)</f>
        <v>38.333333333333329</v>
      </c>
      <c r="D453" s="37">
        <f t="shared" ref="D453:T453" si="85">+SUM(D454:D461)</f>
        <v>37.416666666666664</v>
      </c>
      <c r="E453" s="37">
        <f t="shared" si="85"/>
        <v>40.916666666666671</v>
      </c>
      <c r="F453" s="37">
        <f t="shared" si="85"/>
        <v>43</v>
      </c>
      <c r="G453" s="37">
        <f t="shared" si="85"/>
        <v>44.666666666666664</v>
      </c>
      <c r="H453" s="50">
        <f t="shared" ref="H453:M453" si="86">+SUM(H454:H461)</f>
        <v>46.416666666666664</v>
      </c>
      <c r="I453" s="50">
        <f t="shared" si="86"/>
        <v>47.666666666666664</v>
      </c>
      <c r="J453" s="50">
        <f t="shared" si="86"/>
        <v>47.75</v>
      </c>
      <c r="K453" s="50">
        <f t="shared" si="86"/>
        <v>47.416666666666664</v>
      </c>
      <c r="L453" s="37">
        <f t="shared" si="86"/>
        <v>45.250000000000007</v>
      </c>
      <c r="M453" s="37">
        <f t="shared" si="86"/>
        <v>43.285714285714292</v>
      </c>
      <c r="N453" s="74">
        <f t="shared" si="85"/>
        <v>44</v>
      </c>
      <c r="O453" s="108">
        <f t="shared" si="85"/>
        <v>45</v>
      </c>
      <c r="P453" s="108">
        <f t="shared" si="85"/>
        <v>43</v>
      </c>
      <c r="Q453" s="108">
        <f t="shared" si="85"/>
        <v>44</v>
      </c>
      <c r="R453" s="108">
        <f t="shared" si="85"/>
        <v>43</v>
      </c>
      <c r="S453" s="108">
        <f t="shared" si="85"/>
        <v>41</v>
      </c>
      <c r="T453" s="108">
        <f t="shared" si="85"/>
        <v>41</v>
      </c>
    </row>
    <row r="454" spans="2:20" x14ac:dyDescent="0.3">
      <c r="B454" s="3" t="s">
        <v>529</v>
      </c>
      <c r="C454" s="17">
        <v>2</v>
      </c>
      <c r="D454" s="17">
        <v>2.3333333333333335</v>
      </c>
      <c r="E454" s="17">
        <v>3.8333333333333335</v>
      </c>
      <c r="F454" s="17">
        <v>4</v>
      </c>
      <c r="G454" s="17">
        <v>4</v>
      </c>
      <c r="H454" s="51">
        <v>4</v>
      </c>
      <c r="I454" s="51">
        <v>4</v>
      </c>
      <c r="J454" s="51">
        <v>4</v>
      </c>
      <c r="K454" s="51">
        <v>4</v>
      </c>
      <c r="L454" s="17">
        <v>2.9166666666666665</v>
      </c>
      <c r="M454" s="59">
        <v>2</v>
      </c>
      <c r="N454" s="69">
        <v>2</v>
      </c>
      <c r="O454" s="17">
        <v>2</v>
      </c>
      <c r="P454" s="17">
        <v>2</v>
      </c>
      <c r="Q454" s="17">
        <v>2</v>
      </c>
      <c r="R454" s="17">
        <v>2</v>
      </c>
      <c r="S454" s="17">
        <v>2</v>
      </c>
      <c r="T454" s="17">
        <v>2</v>
      </c>
    </row>
    <row r="455" spans="2:20" x14ac:dyDescent="0.3">
      <c r="B455" s="3" t="s">
        <v>530</v>
      </c>
      <c r="C455" s="17">
        <v>7</v>
      </c>
      <c r="D455" s="17">
        <v>7</v>
      </c>
      <c r="E455" s="17">
        <v>7</v>
      </c>
      <c r="F455" s="17">
        <v>7</v>
      </c>
      <c r="G455" s="17">
        <v>9.5</v>
      </c>
      <c r="H455" s="51">
        <v>9.9166666666666661</v>
      </c>
      <c r="I455" s="51">
        <v>9.5833333333333339</v>
      </c>
      <c r="J455" s="51">
        <v>8.9166666666666661</v>
      </c>
      <c r="K455" s="51">
        <v>8</v>
      </c>
      <c r="L455" s="17">
        <v>7.333333333333333</v>
      </c>
      <c r="M455" s="59">
        <v>6.2857142857142856</v>
      </c>
      <c r="N455" s="69">
        <v>7</v>
      </c>
      <c r="O455" s="17">
        <v>7</v>
      </c>
      <c r="P455" s="17">
        <v>7</v>
      </c>
      <c r="Q455" s="17">
        <v>7</v>
      </c>
      <c r="R455" s="17">
        <v>6</v>
      </c>
      <c r="S455" s="17">
        <v>5</v>
      </c>
      <c r="T455" s="17">
        <v>5</v>
      </c>
    </row>
    <row r="456" spans="2:20" x14ac:dyDescent="0.3">
      <c r="B456" s="3" t="s">
        <v>531</v>
      </c>
      <c r="C456" s="17">
        <v>5.083333333333333</v>
      </c>
      <c r="D456" s="17">
        <v>5</v>
      </c>
      <c r="E456" s="17">
        <v>5</v>
      </c>
      <c r="F456" s="17">
        <v>5.666666666666667</v>
      </c>
      <c r="G456" s="17">
        <v>6</v>
      </c>
      <c r="H456" s="51">
        <v>6</v>
      </c>
      <c r="I456" s="51">
        <v>6</v>
      </c>
      <c r="J456" s="51">
        <v>6</v>
      </c>
      <c r="K456" s="51">
        <v>6</v>
      </c>
      <c r="L456" s="17">
        <v>6.5</v>
      </c>
      <c r="M456" s="59">
        <v>7.1428571428571432</v>
      </c>
      <c r="N456" s="69">
        <v>7</v>
      </c>
      <c r="O456" s="17">
        <v>8</v>
      </c>
      <c r="P456" s="17">
        <v>7</v>
      </c>
      <c r="Q456" s="17">
        <v>7</v>
      </c>
      <c r="R456" s="17">
        <v>7</v>
      </c>
      <c r="S456" s="17">
        <v>7</v>
      </c>
      <c r="T456" s="17">
        <v>7</v>
      </c>
    </row>
    <row r="457" spans="2:20" x14ac:dyDescent="0.3">
      <c r="B457" s="3" t="s">
        <v>532</v>
      </c>
      <c r="C457" s="17">
        <v>2</v>
      </c>
      <c r="D457" s="17">
        <v>1.9166666666666667</v>
      </c>
      <c r="E457" s="17">
        <v>2</v>
      </c>
      <c r="F457" s="17">
        <v>2.8333333333333335</v>
      </c>
      <c r="G457" s="17">
        <v>3</v>
      </c>
      <c r="H457" s="51">
        <v>3</v>
      </c>
      <c r="I457" s="51">
        <v>3</v>
      </c>
      <c r="J457" s="51">
        <v>3</v>
      </c>
      <c r="K457" s="51">
        <v>3.0833333333333335</v>
      </c>
      <c r="L457" s="17">
        <v>2.6666666666666665</v>
      </c>
      <c r="M457" s="59">
        <v>2</v>
      </c>
      <c r="N457" s="69">
        <v>2</v>
      </c>
      <c r="O457" s="17">
        <v>2</v>
      </c>
      <c r="P457" s="17">
        <v>2</v>
      </c>
      <c r="Q457" s="17">
        <v>2</v>
      </c>
      <c r="R457" s="17">
        <v>2</v>
      </c>
      <c r="S457" s="17">
        <v>2</v>
      </c>
      <c r="T457" s="17">
        <v>2</v>
      </c>
    </row>
    <row r="458" spans="2:20" x14ac:dyDescent="0.3">
      <c r="B458" s="3" t="s">
        <v>533</v>
      </c>
      <c r="C458" s="17">
        <v>6</v>
      </c>
      <c r="D458" s="17">
        <v>5</v>
      </c>
      <c r="E458" s="17">
        <v>5.333333333333333</v>
      </c>
      <c r="F458" s="17">
        <v>5.5</v>
      </c>
      <c r="G458" s="17">
        <v>5</v>
      </c>
      <c r="H458" s="51">
        <v>5</v>
      </c>
      <c r="I458" s="51">
        <v>6.916666666666667</v>
      </c>
      <c r="J458" s="51">
        <v>7.833333333333333</v>
      </c>
      <c r="K458" s="51">
        <v>7.25</v>
      </c>
      <c r="L458" s="17">
        <v>7</v>
      </c>
      <c r="M458" s="59">
        <v>7</v>
      </c>
      <c r="N458" s="69">
        <v>7</v>
      </c>
      <c r="O458" s="17">
        <v>7</v>
      </c>
      <c r="P458" s="17">
        <v>7</v>
      </c>
      <c r="Q458" s="17">
        <v>7</v>
      </c>
      <c r="R458" s="17">
        <v>7</v>
      </c>
      <c r="S458" s="17">
        <v>7</v>
      </c>
      <c r="T458" s="17">
        <v>7</v>
      </c>
    </row>
    <row r="459" spans="2:20" x14ac:dyDescent="0.3">
      <c r="B459" s="3" t="s">
        <v>534</v>
      </c>
      <c r="C459" s="17">
        <v>8.25</v>
      </c>
      <c r="D459" s="17">
        <v>7.333333333333333</v>
      </c>
      <c r="E459" s="17">
        <v>8.75</v>
      </c>
      <c r="F459" s="17">
        <v>9</v>
      </c>
      <c r="G459" s="17">
        <v>7.416666666666667</v>
      </c>
      <c r="H459" s="51">
        <v>7</v>
      </c>
      <c r="I459" s="51">
        <v>7</v>
      </c>
      <c r="J459" s="51">
        <v>7</v>
      </c>
      <c r="K459" s="51">
        <v>8</v>
      </c>
      <c r="L459" s="17">
        <v>8</v>
      </c>
      <c r="M459" s="59">
        <v>8</v>
      </c>
      <c r="N459" s="69">
        <v>8</v>
      </c>
      <c r="O459" s="17">
        <v>8</v>
      </c>
      <c r="P459" s="17">
        <v>8</v>
      </c>
      <c r="Q459" s="17">
        <v>8</v>
      </c>
      <c r="R459" s="17">
        <v>8</v>
      </c>
      <c r="S459" s="17">
        <v>8</v>
      </c>
      <c r="T459" s="17">
        <v>8</v>
      </c>
    </row>
    <row r="460" spans="2:20" x14ac:dyDescent="0.3">
      <c r="B460" s="3" t="s">
        <v>535</v>
      </c>
      <c r="C460" s="17">
        <v>6</v>
      </c>
      <c r="D460" s="17">
        <v>6.833333333333333</v>
      </c>
      <c r="E460" s="17">
        <v>7</v>
      </c>
      <c r="F460" s="17">
        <v>7</v>
      </c>
      <c r="G460" s="17">
        <v>8.6666666666666661</v>
      </c>
      <c r="H460" s="51">
        <v>10.5</v>
      </c>
      <c r="I460" s="51">
        <v>10.166666666666666</v>
      </c>
      <c r="J460" s="51">
        <v>10</v>
      </c>
      <c r="K460" s="51">
        <v>10.083333333333334</v>
      </c>
      <c r="L460" s="17">
        <v>9.8333333333333339</v>
      </c>
      <c r="M460" s="59">
        <v>9.8571428571428577</v>
      </c>
      <c r="N460" s="69">
        <v>10</v>
      </c>
      <c r="O460" s="17">
        <v>10</v>
      </c>
      <c r="P460" s="17">
        <v>9</v>
      </c>
      <c r="Q460" s="17">
        <v>10</v>
      </c>
      <c r="R460" s="17">
        <v>10</v>
      </c>
      <c r="S460" s="17">
        <v>10</v>
      </c>
      <c r="T460" s="17">
        <v>10</v>
      </c>
    </row>
    <row r="461" spans="2:20" x14ac:dyDescent="0.3">
      <c r="B461" s="3" t="s">
        <v>536</v>
      </c>
      <c r="C461" s="17">
        <v>2</v>
      </c>
      <c r="D461" s="17">
        <v>2</v>
      </c>
      <c r="E461" s="17">
        <v>2</v>
      </c>
      <c r="F461" s="17">
        <v>2</v>
      </c>
      <c r="G461" s="17">
        <v>1.0833333333333333</v>
      </c>
      <c r="H461" s="51">
        <v>1</v>
      </c>
      <c r="I461" s="51">
        <v>1</v>
      </c>
      <c r="J461" s="51">
        <v>1</v>
      </c>
      <c r="K461" s="51">
        <v>1</v>
      </c>
      <c r="L461" s="17">
        <v>1</v>
      </c>
      <c r="M461" s="59">
        <v>1</v>
      </c>
      <c r="N461" s="69">
        <v>1</v>
      </c>
      <c r="O461" s="17">
        <v>1</v>
      </c>
      <c r="P461" s="17">
        <v>1</v>
      </c>
      <c r="Q461" s="17">
        <v>1</v>
      </c>
      <c r="R461" s="17">
        <v>1</v>
      </c>
      <c r="S461" s="17" t="s">
        <v>699</v>
      </c>
      <c r="T461" s="17" t="s">
        <v>699</v>
      </c>
    </row>
    <row r="462" spans="2:20" x14ac:dyDescent="0.3">
      <c r="B462" s="27" t="s">
        <v>199</v>
      </c>
      <c r="C462" s="37">
        <f t="shared" ref="C462:T462" si="87">+SUM(C463:C474)</f>
        <v>145.87121212121215</v>
      </c>
      <c r="D462" s="37">
        <f t="shared" si="87"/>
        <v>145.49999999999997</v>
      </c>
      <c r="E462" s="37">
        <f t="shared" si="87"/>
        <v>157.41666666666666</v>
      </c>
      <c r="F462" s="37">
        <f t="shared" si="87"/>
        <v>171.75</v>
      </c>
      <c r="G462" s="37">
        <f t="shared" si="87"/>
        <v>175.75</v>
      </c>
      <c r="H462" s="37">
        <f t="shared" si="87"/>
        <v>180.5</v>
      </c>
      <c r="I462" s="37">
        <f t="shared" si="87"/>
        <v>188.75</v>
      </c>
      <c r="J462" s="37">
        <f t="shared" si="87"/>
        <v>192.41666666666666</v>
      </c>
      <c r="K462" s="37">
        <f t="shared" si="87"/>
        <v>207.75000000000003</v>
      </c>
      <c r="L462" s="37">
        <f t="shared" si="87"/>
        <v>193.75</v>
      </c>
      <c r="M462" s="37">
        <f t="shared" si="87"/>
        <v>192.99999999999997</v>
      </c>
      <c r="N462" s="74">
        <f t="shared" si="87"/>
        <v>191</v>
      </c>
      <c r="O462" s="108">
        <f t="shared" si="87"/>
        <v>192</v>
      </c>
      <c r="P462" s="108">
        <f t="shared" si="87"/>
        <v>194</v>
      </c>
      <c r="Q462" s="108">
        <f t="shared" si="87"/>
        <v>194</v>
      </c>
      <c r="R462" s="108">
        <f t="shared" si="87"/>
        <v>190</v>
      </c>
      <c r="S462" s="108">
        <f t="shared" si="87"/>
        <v>192</v>
      </c>
      <c r="T462" s="108">
        <f t="shared" si="87"/>
        <v>198</v>
      </c>
    </row>
    <row r="463" spans="2:20" x14ac:dyDescent="0.3">
      <c r="B463" s="3" t="s">
        <v>538</v>
      </c>
      <c r="C463" s="17">
        <v>9.0909090909090917</v>
      </c>
      <c r="D463" s="17">
        <v>8.5</v>
      </c>
      <c r="E463" s="17">
        <v>7.75</v>
      </c>
      <c r="F463" s="17">
        <v>7</v>
      </c>
      <c r="G463" s="17">
        <v>5.916666666666667</v>
      </c>
      <c r="H463" s="51">
        <v>5.666666666666667</v>
      </c>
      <c r="I463" s="51">
        <v>6.583333333333333</v>
      </c>
      <c r="J463" s="51">
        <v>5.916666666666667</v>
      </c>
      <c r="K463" s="51">
        <v>4.666666666666667</v>
      </c>
      <c r="L463" s="17">
        <v>4.333333333333333</v>
      </c>
      <c r="M463" s="59">
        <v>4.1428571428571432</v>
      </c>
      <c r="N463" s="69">
        <v>4</v>
      </c>
      <c r="O463" s="17">
        <v>4</v>
      </c>
      <c r="P463" s="17">
        <v>4</v>
      </c>
      <c r="Q463" s="17">
        <v>4</v>
      </c>
      <c r="R463" s="17">
        <v>4</v>
      </c>
      <c r="S463" s="17">
        <v>4</v>
      </c>
      <c r="T463" s="17">
        <v>5</v>
      </c>
    </row>
    <row r="464" spans="2:20" x14ac:dyDescent="0.3">
      <c r="B464" s="3" t="s">
        <v>540</v>
      </c>
      <c r="C464" s="17">
        <v>8.0909090909090917</v>
      </c>
      <c r="D464" s="17">
        <v>5.75</v>
      </c>
      <c r="E464" s="17">
        <v>4.583333333333333</v>
      </c>
      <c r="F464" s="17">
        <v>3.3333333333333335</v>
      </c>
      <c r="G464" s="17">
        <v>3</v>
      </c>
      <c r="H464" s="51">
        <v>3</v>
      </c>
      <c r="I464" s="51">
        <v>3</v>
      </c>
      <c r="J464" s="51">
        <v>3</v>
      </c>
      <c r="K464" s="51">
        <v>3</v>
      </c>
      <c r="L464" s="17">
        <v>3</v>
      </c>
      <c r="M464" s="59">
        <v>3.8571428571428572</v>
      </c>
      <c r="N464" s="69">
        <v>3</v>
      </c>
      <c r="O464" s="17">
        <v>4</v>
      </c>
      <c r="P464" s="17">
        <v>4</v>
      </c>
      <c r="Q464" s="17">
        <v>4</v>
      </c>
      <c r="R464" s="17">
        <v>4</v>
      </c>
      <c r="S464" s="17">
        <v>4</v>
      </c>
      <c r="T464" s="17">
        <v>4</v>
      </c>
    </row>
    <row r="465" spans="2:20" x14ac:dyDescent="0.3">
      <c r="B465" s="3" t="s">
        <v>571</v>
      </c>
      <c r="C465" s="17">
        <v>9.25</v>
      </c>
      <c r="D465" s="17">
        <v>8.8333333333333339</v>
      </c>
      <c r="E465" s="17">
        <v>9</v>
      </c>
      <c r="F465" s="17">
        <v>9</v>
      </c>
      <c r="G465" s="17">
        <v>9</v>
      </c>
      <c r="H465" s="51">
        <v>9</v>
      </c>
      <c r="I465" s="51">
        <v>10</v>
      </c>
      <c r="J465" s="51">
        <v>11</v>
      </c>
      <c r="K465" s="51">
        <v>11.083333333333334</v>
      </c>
      <c r="L465" s="17">
        <v>11</v>
      </c>
      <c r="M465" s="59">
        <v>11</v>
      </c>
      <c r="N465" s="69">
        <v>11</v>
      </c>
      <c r="O465" s="17">
        <v>11</v>
      </c>
      <c r="P465" s="17">
        <v>11</v>
      </c>
      <c r="Q465" s="17">
        <v>11</v>
      </c>
      <c r="R465" s="17">
        <v>11</v>
      </c>
      <c r="S465" s="17">
        <v>11</v>
      </c>
      <c r="T465" s="17">
        <v>11</v>
      </c>
    </row>
    <row r="466" spans="2:20" x14ac:dyDescent="0.3">
      <c r="B466" s="3" t="s">
        <v>541</v>
      </c>
      <c r="C466" s="17">
        <v>9.5</v>
      </c>
      <c r="D466" s="17">
        <v>10.666666666666666</v>
      </c>
      <c r="E466" s="17">
        <v>12</v>
      </c>
      <c r="F466" s="17">
        <v>14.333333333333334</v>
      </c>
      <c r="G466" s="17">
        <v>14.75</v>
      </c>
      <c r="H466" s="51">
        <v>14.916666666666666</v>
      </c>
      <c r="I466" s="51">
        <v>15</v>
      </c>
      <c r="J466" s="51">
        <v>15.666666666666666</v>
      </c>
      <c r="K466" s="51">
        <v>17.833333333333332</v>
      </c>
      <c r="L466" s="17">
        <v>19.25</v>
      </c>
      <c r="M466" s="59">
        <v>19.142857142857142</v>
      </c>
      <c r="N466" s="69">
        <v>18</v>
      </c>
      <c r="O466" s="17">
        <v>18</v>
      </c>
      <c r="P466" s="17">
        <v>19</v>
      </c>
      <c r="Q466" s="17">
        <v>20</v>
      </c>
      <c r="R466" s="17">
        <v>19</v>
      </c>
      <c r="S466" s="17">
        <v>20</v>
      </c>
      <c r="T466" s="17">
        <v>20</v>
      </c>
    </row>
    <row r="467" spans="2:20" x14ac:dyDescent="0.3">
      <c r="B467" s="3" t="s">
        <v>542</v>
      </c>
      <c r="C467" s="17">
        <v>8.8333333333333339</v>
      </c>
      <c r="D467" s="17">
        <v>9</v>
      </c>
      <c r="E467" s="17">
        <v>16.416666666666668</v>
      </c>
      <c r="F467" s="17">
        <v>20.833333333333332</v>
      </c>
      <c r="G467" s="17">
        <v>24</v>
      </c>
      <c r="H467" s="51">
        <v>21.333333333333332</v>
      </c>
      <c r="I467" s="51">
        <v>20.166666666666668</v>
      </c>
      <c r="J467" s="51">
        <v>22.75</v>
      </c>
      <c r="K467" s="51">
        <v>26.666666666666668</v>
      </c>
      <c r="L467" s="17">
        <v>22.833333333333332</v>
      </c>
      <c r="M467" s="59">
        <v>22</v>
      </c>
      <c r="N467" s="69">
        <v>22</v>
      </c>
      <c r="O467" s="17">
        <v>22</v>
      </c>
      <c r="P467" s="17">
        <v>22</v>
      </c>
      <c r="Q467" s="17">
        <v>22</v>
      </c>
      <c r="R467" s="17">
        <v>22</v>
      </c>
      <c r="S467" s="17">
        <v>22</v>
      </c>
      <c r="T467" s="17">
        <v>22</v>
      </c>
    </row>
    <row r="468" spans="2:20" x14ac:dyDescent="0.3">
      <c r="B468" s="3" t="s">
        <v>543</v>
      </c>
      <c r="C468" s="17">
        <v>11</v>
      </c>
      <c r="D468" s="17">
        <v>10.75</v>
      </c>
      <c r="E468" s="17">
        <v>10.75</v>
      </c>
      <c r="F468" s="17">
        <v>11</v>
      </c>
      <c r="G468" s="17">
        <v>10.5</v>
      </c>
      <c r="H468" s="51">
        <v>10</v>
      </c>
      <c r="I468" s="51">
        <v>10</v>
      </c>
      <c r="J468" s="51">
        <v>10</v>
      </c>
      <c r="K468" s="51">
        <v>10.083333333333334</v>
      </c>
      <c r="L468" s="17">
        <v>10</v>
      </c>
      <c r="M468" s="59">
        <v>10</v>
      </c>
      <c r="N468" s="69">
        <v>10</v>
      </c>
      <c r="O468" s="17">
        <v>10</v>
      </c>
      <c r="P468" s="17">
        <v>10</v>
      </c>
      <c r="Q468" s="17">
        <v>10</v>
      </c>
      <c r="R468" s="17">
        <v>10</v>
      </c>
      <c r="S468" s="17">
        <v>10</v>
      </c>
      <c r="T468" s="17">
        <v>10</v>
      </c>
    </row>
    <row r="469" spans="2:20" x14ac:dyDescent="0.3">
      <c r="B469" s="3" t="s">
        <v>544</v>
      </c>
      <c r="C469" s="17">
        <v>5.416666666666667</v>
      </c>
      <c r="D469" s="17">
        <v>5.666666666666667</v>
      </c>
      <c r="E469" s="17">
        <v>5.916666666666667</v>
      </c>
      <c r="F469" s="17">
        <v>6</v>
      </c>
      <c r="G469" s="17">
        <v>6.333333333333333</v>
      </c>
      <c r="H469" s="51">
        <v>10.416666666666666</v>
      </c>
      <c r="I469" s="51">
        <v>11.833333333333334</v>
      </c>
      <c r="J469" s="51">
        <v>11.583333333333334</v>
      </c>
      <c r="K469" s="51">
        <v>11.5</v>
      </c>
      <c r="L469" s="17">
        <v>10</v>
      </c>
      <c r="M469" s="59">
        <v>9</v>
      </c>
      <c r="N469" s="69">
        <v>9</v>
      </c>
      <c r="O469" s="17">
        <v>9</v>
      </c>
      <c r="P469" s="17">
        <v>9</v>
      </c>
      <c r="Q469" s="17">
        <v>9</v>
      </c>
      <c r="R469" s="17">
        <v>9</v>
      </c>
      <c r="S469" s="17">
        <v>9</v>
      </c>
      <c r="T469" s="17">
        <v>9</v>
      </c>
    </row>
    <row r="470" spans="2:20" x14ac:dyDescent="0.3">
      <c r="B470" s="3" t="s">
        <v>545</v>
      </c>
      <c r="C470" s="17">
        <v>7.416666666666667</v>
      </c>
      <c r="D470" s="17">
        <v>6.5</v>
      </c>
      <c r="E470" s="17">
        <v>7.583333333333333</v>
      </c>
      <c r="F470" s="17">
        <v>12.583333333333334</v>
      </c>
      <c r="G470" s="17">
        <v>15</v>
      </c>
      <c r="H470" s="51">
        <v>14.5</v>
      </c>
      <c r="I470" s="51">
        <v>23.25</v>
      </c>
      <c r="J470" s="51">
        <v>23.583333333333332</v>
      </c>
      <c r="K470" s="51">
        <v>33.666666666666664</v>
      </c>
      <c r="L470" s="17">
        <v>26.416666666666668</v>
      </c>
      <c r="M470" s="59">
        <v>27.428571428571427</v>
      </c>
      <c r="N470" s="69">
        <v>28</v>
      </c>
      <c r="O470" s="17">
        <v>27</v>
      </c>
      <c r="P470" s="17">
        <v>27</v>
      </c>
      <c r="Q470" s="17">
        <v>26</v>
      </c>
      <c r="R470" s="17">
        <v>26</v>
      </c>
      <c r="S470" s="17">
        <v>26</v>
      </c>
      <c r="T470" s="17">
        <v>32</v>
      </c>
    </row>
    <row r="471" spans="2:20" x14ac:dyDescent="0.3">
      <c r="B471" s="3" t="s">
        <v>546</v>
      </c>
      <c r="C471" s="17">
        <v>13</v>
      </c>
      <c r="D471" s="17">
        <v>14.583333333333334</v>
      </c>
      <c r="E471" s="17">
        <v>14.75</v>
      </c>
      <c r="F471" s="17">
        <v>17.833333333333332</v>
      </c>
      <c r="G471" s="17">
        <v>17.25</v>
      </c>
      <c r="H471" s="51">
        <v>18.75</v>
      </c>
      <c r="I471" s="51">
        <v>16.666666666666668</v>
      </c>
      <c r="J471" s="51">
        <v>15.75</v>
      </c>
      <c r="K471" s="51">
        <v>14.333333333333334</v>
      </c>
      <c r="L471" s="17">
        <v>15.916666666666666</v>
      </c>
      <c r="M471" s="59">
        <v>16.285714285714285</v>
      </c>
      <c r="N471" s="69">
        <v>17</v>
      </c>
      <c r="O471" s="17">
        <v>17</v>
      </c>
      <c r="P471" s="17">
        <v>17</v>
      </c>
      <c r="Q471" s="17">
        <v>17</v>
      </c>
      <c r="R471" s="17">
        <v>16</v>
      </c>
      <c r="S471" s="17">
        <v>15</v>
      </c>
      <c r="T471" s="17">
        <v>15</v>
      </c>
    </row>
    <row r="472" spans="2:20" x14ac:dyDescent="0.3">
      <c r="B472" s="3" t="s">
        <v>547</v>
      </c>
      <c r="C472" s="17">
        <v>23</v>
      </c>
      <c r="D472" s="17">
        <v>22.333333333333332</v>
      </c>
      <c r="E472" s="17">
        <v>25</v>
      </c>
      <c r="F472" s="17">
        <v>27</v>
      </c>
      <c r="G472" s="17">
        <v>26.166666666666668</v>
      </c>
      <c r="H472" s="51">
        <v>26.166666666666668</v>
      </c>
      <c r="I472" s="51">
        <v>26.083333333333332</v>
      </c>
      <c r="J472" s="51">
        <v>25.916666666666668</v>
      </c>
      <c r="K472" s="51">
        <v>26.833333333333332</v>
      </c>
      <c r="L472" s="17">
        <v>25</v>
      </c>
      <c r="M472" s="59">
        <v>23.285714285714285</v>
      </c>
      <c r="N472" s="69">
        <v>23</v>
      </c>
      <c r="O472" s="17">
        <v>23</v>
      </c>
      <c r="P472" s="17">
        <v>23</v>
      </c>
      <c r="Q472" s="17">
        <v>23</v>
      </c>
      <c r="R472" s="17">
        <v>23</v>
      </c>
      <c r="S472" s="17">
        <v>24</v>
      </c>
      <c r="T472" s="17">
        <v>24</v>
      </c>
    </row>
    <row r="473" spans="2:20" x14ac:dyDescent="0.3">
      <c r="B473" s="3" t="s">
        <v>549</v>
      </c>
      <c r="C473" s="17">
        <v>30</v>
      </c>
      <c r="D473" s="17">
        <v>31</v>
      </c>
      <c r="E473" s="17">
        <v>32.75</v>
      </c>
      <c r="F473" s="17">
        <v>32.833333333333336</v>
      </c>
      <c r="G473" s="17">
        <v>31.333333333333332</v>
      </c>
      <c r="H473" s="51">
        <v>30</v>
      </c>
      <c r="I473" s="51">
        <v>29.166666666666668</v>
      </c>
      <c r="J473" s="51">
        <v>29.833333333333332</v>
      </c>
      <c r="K473" s="51">
        <v>31.083333333333332</v>
      </c>
      <c r="L473" s="17">
        <v>29</v>
      </c>
      <c r="M473" s="59">
        <v>28.428571428571427</v>
      </c>
      <c r="N473" s="69">
        <v>29</v>
      </c>
      <c r="O473" s="17">
        <v>29</v>
      </c>
      <c r="P473" s="17">
        <v>29</v>
      </c>
      <c r="Q473" s="17">
        <v>29</v>
      </c>
      <c r="R473" s="17">
        <v>28</v>
      </c>
      <c r="S473" s="17">
        <v>28</v>
      </c>
      <c r="T473" s="17">
        <v>27</v>
      </c>
    </row>
    <row r="474" spans="2:20" x14ac:dyDescent="0.3">
      <c r="B474" s="3" t="s">
        <v>551</v>
      </c>
      <c r="C474" s="17">
        <v>11.272727272727273</v>
      </c>
      <c r="D474" s="17">
        <v>11.916666666666666</v>
      </c>
      <c r="E474" s="17">
        <v>10.916666666666666</v>
      </c>
      <c r="F474" s="17">
        <v>10</v>
      </c>
      <c r="G474" s="17">
        <v>12.5</v>
      </c>
      <c r="H474" s="51">
        <v>16.75</v>
      </c>
      <c r="I474" s="51">
        <v>17</v>
      </c>
      <c r="J474" s="51">
        <v>17.416666666666668</v>
      </c>
      <c r="K474" s="51">
        <v>17</v>
      </c>
      <c r="L474" s="17">
        <v>17</v>
      </c>
      <c r="M474" s="59">
        <v>18.428571428571427</v>
      </c>
      <c r="N474" s="69">
        <v>17</v>
      </c>
      <c r="O474" s="17">
        <v>18</v>
      </c>
      <c r="P474" s="17">
        <v>19</v>
      </c>
      <c r="Q474" s="17">
        <v>19</v>
      </c>
      <c r="R474" s="17">
        <v>18</v>
      </c>
      <c r="S474" s="17">
        <v>19</v>
      </c>
      <c r="T474" s="17">
        <v>19</v>
      </c>
    </row>
    <row r="475" spans="2:20" x14ac:dyDescent="0.3">
      <c r="B475" s="27" t="s">
        <v>200</v>
      </c>
      <c r="C475" s="37">
        <f>+SUM(C476:C478)</f>
        <v>20</v>
      </c>
      <c r="D475" s="37">
        <f t="shared" ref="D475:T475" si="88">+SUM(D476:D478)</f>
        <v>22</v>
      </c>
      <c r="E475" s="37">
        <f t="shared" si="88"/>
        <v>22</v>
      </c>
      <c r="F475" s="37">
        <f t="shared" si="88"/>
        <v>23.166666666666668</v>
      </c>
      <c r="G475" s="37">
        <f t="shared" si="88"/>
        <v>24.5</v>
      </c>
      <c r="H475" s="50">
        <f t="shared" ref="H475:M475" si="89">+SUM(H476:H478)</f>
        <v>25.166666666666664</v>
      </c>
      <c r="I475" s="50">
        <f t="shared" si="89"/>
        <v>26</v>
      </c>
      <c r="J475" s="50">
        <f t="shared" si="89"/>
        <v>25.75</v>
      </c>
      <c r="K475" s="50">
        <f t="shared" si="89"/>
        <v>24.5</v>
      </c>
      <c r="L475" s="37">
        <f t="shared" si="89"/>
        <v>23.916666666666668</v>
      </c>
      <c r="M475" s="37">
        <f t="shared" si="89"/>
        <v>23.142857142857142</v>
      </c>
      <c r="N475" s="74">
        <f t="shared" si="88"/>
        <v>24</v>
      </c>
      <c r="O475" s="108">
        <f t="shared" si="88"/>
        <v>24</v>
      </c>
      <c r="P475" s="108">
        <f t="shared" si="88"/>
        <v>24</v>
      </c>
      <c r="Q475" s="108">
        <f t="shared" si="88"/>
        <v>24</v>
      </c>
      <c r="R475" s="108">
        <f t="shared" si="88"/>
        <v>24</v>
      </c>
      <c r="S475" s="108">
        <f t="shared" si="88"/>
        <v>21</v>
      </c>
      <c r="T475" s="108">
        <f t="shared" si="88"/>
        <v>21</v>
      </c>
    </row>
    <row r="476" spans="2:20" x14ac:dyDescent="0.3">
      <c r="B476" s="3" t="s">
        <v>552</v>
      </c>
      <c r="C476" s="17">
        <v>7.5</v>
      </c>
      <c r="D476" s="17">
        <v>9.4166666666666661</v>
      </c>
      <c r="E476" s="17">
        <v>9</v>
      </c>
      <c r="F476" s="17">
        <v>9</v>
      </c>
      <c r="G476" s="17">
        <v>8.9166666666666661</v>
      </c>
      <c r="H476" s="51">
        <v>9.1666666666666661</v>
      </c>
      <c r="I476" s="51">
        <v>8.5</v>
      </c>
      <c r="J476" s="51">
        <v>7.75</v>
      </c>
      <c r="K476" s="51">
        <v>6.583333333333333</v>
      </c>
      <c r="L476" s="17">
        <v>6.416666666666667</v>
      </c>
      <c r="M476" s="59">
        <v>7.7142857142857144</v>
      </c>
      <c r="N476" s="69">
        <v>8</v>
      </c>
      <c r="O476" s="17">
        <v>8</v>
      </c>
      <c r="P476" s="17">
        <v>8</v>
      </c>
      <c r="Q476" s="17">
        <v>8</v>
      </c>
      <c r="R476" s="17">
        <v>8</v>
      </c>
      <c r="S476" s="17">
        <v>7</v>
      </c>
      <c r="T476" s="17">
        <v>7</v>
      </c>
    </row>
    <row r="477" spans="2:20" x14ac:dyDescent="0.3">
      <c r="B477" s="3" t="s">
        <v>553</v>
      </c>
      <c r="C477" s="17">
        <v>6.416666666666667</v>
      </c>
      <c r="D477" s="17">
        <v>5.75</v>
      </c>
      <c r="E477" s="17">
        <v>6</v>
      </c>
      <c r="F477" s="17">
        <v>7.166666666666667</v>
      </c>
      <c r="G477" s="17">
        <v>8.5833333333333339</v>
      </c>
      <c r="H477" s="51">
        <v>9</v>
      </c>
      <c r="I477" s="51">
        <v>9.75</v>
      </c>
      <c r="J477" s="51">
        <v>10</v>
      </c>
      <c r="K477" s="51">
        <v>9.9166666666666661</v>
      </c>
      <c r="L477" s="17">
        <v>9.75</v>
      </c>
      <c r="M477" s="59">
        <v>8.7142857142857135</v>
      </c>
      <c r="N477" s="69">
        <v>9</v>
      </c>
      <c r="O477" s="17">
        <v>9</v>
      </c>
      <c r="P477" s="17">
        <v>9</v>
      </c>
      <c r="Q477" s="17">
        <v>9</v>
      </c>
      <c r="R477" s="17">
        <v>9</v>
      </c>
      <c r="S477" s="17">
        <v>8</v>
      </c>
      <c r="T477" s="17">
        <v>8</v>
      </c>
    </row>
    <row r="478" spans="2:20" x14ac:dyDescent="0.3">
      <c r="B478" s="3" t="s">
        <v>554</v>
      </c>
      <c r="C478" s="17">
        <v>6.083333333333333</v>
      </c>
      <c r="D478" s="17">
        <v>6.833333333333333</v>
      </c>
      <c r="E478" s="17">
        <v>7</v>
      </c>
      <c r="F478" s="17">
        <v>7</v>
      </c>
      <c r="G478" s="17">
        <v>7</v>
      </c>
      <c r="H478" s="51">
        <v>7</v>
      </c>
      <c r="I478" s="51">
        <v>7.75</v>
      </c>
      <c r="J478" s="51">
        <v>8</v>
      </c>
      <c r="K478" s="51">
        <v>8</v>
      </c>
      <c r="L478" s="17">
        <v>7.75</v>
      </c>
      <c r="M478" s="59">
        <v>6.7142857142857144</v>
      </c>
      <c r="N478" s="69">
        <v>7</v>
      </c>
      <c r="O478" s="17">
        <v>7</v>
      </c>
      <c r="P478" s="17">
        <v>7</v>
      </c>
      <c r="Q478" s="17">
        <v>7</v>
      </c>
      <c r="R478" s="17">
        <v>7</v>
      </c>
      <c r="S478" s="17">
        <v>6</v>
      </c>
      <c r="T478" s="17">
        <v>6</v>
      </c>
    </row>
    <row r="479" spans="2:20" x14ac:dyDescent="0.3">
      <c r="B479" s="27" t="s">
        <v>201</v>
      </c>
      <c r="C479" s="37">
        <f>+SUM(C480:C483)</f>
        <v>31.000000000000004</v>
      </c>
      <c r="D479" s="37">
        <f t="shared" ref="D479:T479" si="90">+SUM(D480:D483)</f>
        <v>27.416666666666668</v>
      </c>
      <c r="E479" s="37">
        <f t="shared" si="90"/>
        <v>26.083333333333336</v>
      </c>
      <c r="F479" s="37">
        <f t="shared" si="90"/>
        <v>25</v>
      </c>
      <c r="G479" s="37">
        <f t="shared" si="90"/>
        <v>27.5</v>
      </c>
      <c r="H479" s="50">
        <f t="shared" ref="H479:M479" si="91">+SUM(H480:H483)</f>
        <v>30.333333333333332</v>
      </c>
      <c r="I479" s="50">
        <f t="shared" si="91"/>
        <v>31.166666666666668</v>
      </c>
      <c r="J479" s="50">
        <f t="shared" si="91"/>
        <v>31.333333333333332</v>
      </c>
      <c r="K479" s="50">
        <f t="shared" si="91"/>
        <v>33.083333333333336</v>
      </c>
      <c r="L479" s="37">
        <f t="shared" si="91"/>
        <v>30.833333333333336</v>
      </c>
      <c r="M479" s="37">
        <f t="shared" si="91"/>
        <v>29.714285714285715</v>
      </c>
      <c r="N479" s="74">
        <f t="shared" si="90"/>
        <v>30</v>
      </c>
      <c r="O479" s="108">
        <f t="shared" si="90"/>
        <v>29</v>
      </c>
      <c r="P479" s="108">
        <f t="shared" si="90"/>
        <v>29</v>
      </c>
      <c r="Q479" s="108">
        <f t="shared" si="90"/>
        <v>30</v>
      </c>
      <c r="R479" s="108">
        <f t="shared" si="90"/>
        <v>30</v>
      </c>
      <c r="S479" s="108">
        <f t="shared" si="90"/>
        <v>30</v>
      </c>
      <c r="T479" s="108">
        <f t="shared" si="90"/>
        <v>30</v>
      </c>
    </row>
    <row r="480" spans="2:20" x14ac:dyDescent="0.3">
      <c r="B480" s="3" t="s">
        <v>555</v>
      </c>
      <c r="C480" s="17">
        <v>12.083333333333334</v>
      </c>
      <c r="D480" s="17">
        <v>9.8333333333333339</v>
      </c>
      <c r="E480" s="17">
        <v>9</v>
      </c>
      <c r="F480" s="17">
        <v>9</v>
      </c>
      <c r="G480" s="17">
        <v>11.5</v>
      </c>
      <c r="H480" s="51">
        <v>13.666666666666666</v>
      </c>
      <c r="I480" s="51">
        <v>13.583333333333334</v>
      </c>
      <c r="J480" s="51">
        <v>12.5</v>
      </c>
      <c r="K480" s="51">
        <v>13.333333333333334</v>
      </c>
      <c r="L480" s="17">
        <v>12.583333333333334</v>
      </c>
      <c r="M480" s="59">
        <v>12.142857142857142</v>
      </c>
      <c r="N480" s="69">
        <v>13</v>
      </c>
      <c r="O480" s="17">
        <v>12</v>
      </c>
      <c r="P480" s="17">
        <v>12</v>
      </c>
      <c r="Q480" s="17">
        <v>12</v>
      </c>
      <c r="R480" s="17">
        <v>12</v>
      </c>
      <c r="S480" s="17">
        <v>12</v>
      </c>
      <c r="T480" s="17">
        <v>12</v>
      </c>
    </row>
    <row r="481" spans="2:20" x14ac:dyDescent="0.3">
      <c r="B481" s="3" t="s">
        <v>556</v>
      </c>
      <c r="C481" s="17">
        <v>7</v>
      </c>
      <c r="D481" s="17">
        <v>7.083333333333333</v>
      </c>
      <c r="E481" s="17">
        <v>6.416666666666667</v>
      </c>
      <c r="F481" s="17">
        <v>6</v>
      </c>
      <c r="G481" s="17">
        <v>6</v>
      </c>
      <c r="H481" s="51">
        <v>6</v>
      </c>
      <c r="I481" s="51">
        <v>6</v>
      </c>
      <c r="J481" s="51">
        <v>5.833333333333333</v>
      </c>
      <c r="K481" s="51">
        <v>6</v>
      </c>
      <c r="L481" s="17">
        <v>4.833333333333333</v>
      </c>
      <c r="M481" s="59">
        <v>5</v>
      </c>
      <c r="N481" s="69">
        <v>5</v>
      </c>
      <c r="O481" s="17">
        <v>5</v>
      </c>
      <c r="P481" s="17">
        <v>5</v>
      </c>
      <c r="Q481" s="17">
        <v>5</v>
      </c>
      <c r="R481" s="17">
        <v>5</v>
      </c>
      <c r="S481" s="17">
        <v>5</v>
      </c>
      <c r="T481" s="17">
        <v>5</v>
      </c>
    </row>
    <row r="482" spans="2:20" x14ac:dyDescent="0.3">
      <c r="B482" s="3" t="s">
        <v>557</v>
      </c>
      <c r="C482" s="17">
        <v>5</v>
      </c>
      <c r="D482" s="17">
        <v>5</v>
      </c>
      <c r="E482" s="17">
        <v>4.666666666666667</v>
      </c>
      <c r="F482" s="17">
        <v>4</v>
      </c>
      <c r="G482" s="17">
        <v>4</v>
      </c>
      <c r="H482" s="51">
        <v>4</v>
      </c>
      <c r="I482" s="51">
        <v>4.833333333333333</v>
      </c>
      <c r="J482" s="51">
        <v>6.416666666666667</v>
      </c>
      <c r="K482" s="51">
        <v>7</v>
      </c>
      <c r="L482" s="17">
        <v>6.416666666666667</v>
      </c>
      <c r="M482" s="59">
        <v>5.5714285714285712</v>
      </c>
      <c r="N482" s="69">
        <v>5</v>
      </c>
      <c r="O482" s="17">
        <v>5</v>
      </c>
      <c r="P482" s="17">
        <v>5</v>
      </c>
      <c r="Q482" s="17">
        <v>6</v>
      </c>
      <c r="R482" s="17">
        <v>6</v>
      </c>
      <c r="S482" s="17">
        <v>6</v>
      </c>
      <c r="T482" s="17">
        <v>6</v>
      </c>
    </row>
    <row r="483" spans="2:20" x14ac:dyDescent="0.3">
      <c r="B483" s="3" t="s">
        <v>558</v>
      </c>
      <c r="C483" s="17">
        <v>6.916666666666667</v>
      </c>
      <c r="D483" s="17">
        <v>5.5</v>
      </c>
      <c r="E483" s="17">
        <v>6</v>
      </c>
      <c r="F483" s="17">
        <v>6</v>
      </c>
      <c r="G483" s="17">
        <v>6</v>
      </c>
      <c r="H483" s="51">
        <v>6.666666666666667</v>
      </c>
      <c r="I483" s="51">
        <v>6.75</v>
      </c>
      <c r="J483" s="51">
        <v>6.583333333333333</v>
      </c>
      <c r="K483" s="51">
        <v>6.75</v>
      </c>
      <c r="L483" s="17">
        <v>7</v>
      </c>
      <c r="M483" s="59">
        <v>7</v>
      </c>
      <c r="N483" s="69">
        <v>7</v>
      </c>
      <c r="O483" s="17">
        <v>7</v>
      </c>
      <c r="P483" s="17">
        <v>7</v>
      </c>
      <c r="Q483" s="17">
        <v>7</v>
      </c>
      <c r="R483" s="17">
        <v>7</v>
      </c>
      <c r="S483" s="17">
        <v>7</v>
      </c>
      <c r="T483" s="17">
        <v>7</v>
      </c>
    </row>
    <row r="484" spans="2:20" x14ac:dyDescent="0.3">
      <c r="B484" s="27" t="s">
        <v>202</v>
      </c>
      <c r="C484" s="37">
        <f>+SUM(C485:C489)</f>
        <v>37.500000000000007</v>
      </c>
      <c r="D484" s="37">
        <f t="shared" ref="D484:T484" si="92">+SUM(D485:D489)</f>
        <v>41</v>
      </c>
      <c r="E484" s="37">
        <f t="shared" si="92"/>
        <v>39.166666666666671</v>
      </c>
      <c r="F484" s="37">
        <f t="shared" si="92"/>
        <v>34.333333333333329</v>
      </c>
      <c r="G484" s="37">
        <f t="shared" si="92"/>
        <v>34.583333333333329</v>
      </c>
      <c r="H484" s="50">
        <f t="shared" ref="H484:M484" si="93">+SUM(H485:H489)</f>
        <v>35.416666666666671</v>
      </c>
      <c r="I484" s="50">
        <f t="shared" si="93"/>
        <v>38.666666666666664</v>
      </c>
      <c r="J484" s="50">
        <f t="shared" si="93"/>
        <v>41.166666666666664</v>
      </c>
      <c r="K484" s="50">
        <f t="shared" si="93"/>
        <v>41.416666666666671</v>
      </c>
      <c r="L484" s="37">
        <f t="shared" si="93"/>
        <v>36.583333333333329</v>
      </c>
      <c r="M484" s="37">
        <f t="shared" si="93"/>
        <v>34.571428571428569</v>
      </c>
      <c r="N484" s="74">
        <f t="shared" si="92"/>
        <v>37</v>
      </c>
      <c r="O484" s="108">
        <f t="shared" si="92"/>
        <v>35</v>
      </c>
      <c r="P484" s="108">
        <f t="shared" si="92"/>
        <v>34</v>
      </c>
      <c r="Q484" s="108">
        <f t="shared" si="92"/>
        <v>34</v>
      </c>
      <c r="R484" s="108">
        <f t="shared" si="92"/>
        <v>34</v>
      </c>
      <c r="S484" s="108">
        <f t="shared" si="92"/>
        <v>34</v>
      </c>
      <c r="T484" s="108">
        <f t="shared" si="92"/>
        <v>34</v>
      </c>
    </row>
    <row r="485" spans="2:20" x14ac:dyDescent="0.3">
      <c r="B485" s="3" t="s">
        <v>559</v>
      </c>
      <c r="C485" s="17">
        <v>4</v>
      </c>
      <c r="D485" s="17">
        <v>7.416666666666667</v>
      </c>
      <c r="E485" s="17">
        <v>7.666666666666667</v>
      </c>
      <c r="F485" s="17">
        <v>8.3333333333333339</v>
      </c>
      <c r="G485" s="17">
        <v>8.9166666666666661</v>
      </c>
      <c r="H485" s="51">
        <v>9</v>
      </c>
      <c r="I485" s="51">
        <v>10</v>
      </c>
      <c r="J485" s="51">
        <v>12.166666666666666</v>
      </c>
      <c r="K485" s="51">
        <v>12.083333333333334</v>
      </c>
      <c r="L485" s="17">
        <v>8.4166666666666661</v>
      </c>
      <c r="M485" s="59">
        <v>9</v>
      </c>
      <c r="N485" s="69">
        <v>9</v>
      </c>
      <c r="O485" s="17">
        <v>9</v>
      </c>
      <c r="P485" s="17">
        <v>9</v>
      </c>
      <c r="Q485" s="17">
        <v>9</v>
      </c>
      <c r="R485" s="17">
        <v>9</v>
      </c>
      <c r="S485" s="17">
        <v>9</v>
      </c>
      <c r="T485" s="17">
        <v>9</v>
      </c>
    </row>
    <row r="486" spans="2:20" x14ac:dyDescent="0.3">
      <c r="B486" s="3" t="s">
        <v>560</v>
      </c>
      <c r="C486" s="17">
        <v>12.083333333333334</v>
      </c>
      <c r="D486" s="17">
        <v>13.833333333333334</v>
      </c>
      <c r="E486" s="17">
        <v>13.25</v>
      </c>
      <c r="F486" s="17">
        <v>8.8333333333333339</v>
      </c>
      <c r="G486" s="17">
        <v>8.0833333333333339</v>
      </c>
      <c r="H486" s="51">
        <v>8.8333333333333339</v>
      </c>
      <c r="I486" s="51">
        <v>9.6666666666666661</v>
      </c>
      <c r="J486" s="51">
        <v>10.833333333333334</v>
      </c>
      <c r="K486" s="51">
        <v>9.4166666666666661</v>
      </c>
      <c r="L486" s="17">
        <v>9</v>
      </c>
      <c r="M486" s="59">
        <v>7.4285714285714288</v>
      </c>
      <c r="N486" s="69">
        <v>9</v>
      </c>
      <c r="O486" s="17">
        <v>8</v>
      </c>
      <c r="P486" s="17">
        <v>7</v>
      </c>
      <c r="Q486" s="17">
        <v>7</v>
      </c>
      <c r="R486" s="17">
        <v>7</v>
      </c>
      <c r="S486" s="17">
        <v>7</v>
      </c>
      <c r="T486" s="17">
        <v>7</v>
      </c>
    </row>
    <row r="487" spans="2:20" x14ac:dyDescent="0.3">
      <c r="B487" s="3" t="s">
        <v>561</v>
      </c>
      <c r="C487" s="17">
        <v>12.75</v>
      </c>
      <c r="D487" s="17">
        <v>11.75</v>
      </c>
      <c r="E487" s="17">
        <v>11</v>
      </c>
      <c r="F487" s="17">
        <v>10.833333333333334</v>
      </c>
      <c r="G487" s="17">
        <v>12.416666666666666</v>
      </c>
      <c r="H487" s="51">
        <v>12.583333333333334</v>
      </c>
      <c r="I487" s="51">
        <v>14</v>
      </c>
      <c r="J487" s="51">
        <v>13.166666666666666</v>
      </c>
      <c r="K487" s="51">
        <v>14.833333333333334</v>
      </c>
      <c r="L487" s="17">
        <v>14.166666666666666</v>
      </c>
      <c r="M487" s="59">
        <v>13.142857142857142</v>
      </c>
      <c r="N487" s="69">
        <v>14</v>
      </c>
      <c r="O487" s="17">
        <v>13</v>
      </c>
      <c r="P487" s="17">
        <v>13</v>
      </c>
      <c r="Q487" s="17">
        <v>13</v>
      </c>
      <c r="R487" s="17">
        <v>13</v>
      </c>
      <c r="S487" s="17">
        <v>13</v>
      </c>
      <c r="T487" s="17">
        <v>13</v>
      </c>
    </row>
    <row r="488" spans="2:20" x14ac:dyDescent="0.3">
      <c r="B488" s="3" t="s">
        <v>562</v>
      </c>
      <c r="C488" s="17">
        <v>5.583333333333333</v>
      </c>
      <c r="D488" s="17">
        <v>5</v>
      </c>
      <c r="E488" s="17">
        <v>4.25</v>
      </c>
      <c r="F488" s="17">
        <v>3.3333333333333335</v>
      </c>
      <c r="G488" s="17">
        <v>3</v>
      </c>
      <c r="H488" s="51">
        <v>3</v>
      </c>
      <c r="I488" s="51">
        <v>3</v>
      </c>
      <c r="J488" s="51">
        <v>3</v>
      </c>
      <c r="K488" s="51">
        <v>3</v>
      </c>
      <c r="L488" s="17">
        <v>3</v>
      </c>
      <c r="M488" s="59">
        <v>3</v>
      </c>
      <c r="N488" s="69">
        <v>3</v>
      </c>
      <c r="O488" s="17">
        <v>3</v>
      </c>
      <c r="P488" s="17">
        <v>3</v>
      </c>
      <c r="Q488" s="17">
        <v>3</v>
      </c>
      <c r="R488" s="17">
        <v>3</v>
      </c>
      <c r="S488" s="17">
        <v>3</v>
      </c>
      <c r="T488" s="17">
        <v>3</v>
      </c>
    </row>
    <row r="489" spans="2:20" x14ac:dyDescent="0.3">
      <c r="B489" s="3" t="s">
        <v>563</v>
      </c>
      <c r="C489" s="17">
        <v>3.0833333333333335</v>
      </c>
      <c r="D489" s="17">
        <v>3</v>
      </c>
      <c r="E489" s="17">
        <v>3</v>
      </c>
      <c r="F489" s="17">
        <v>3</v>
      </c>
      <c r="G489" s="17">
        <v>2.1666666666666665</v>
      </c>
      <c r="H489" s="51">
        <v>2</v>
      </c>
      <c r="I489" s="51">
        <v>2</v>
      </c>
      <c r="J489" s="51">
        <v>2</v>
      </c>
      <c r="K489" s="51">
        <v>2.0833333333333335</v>
      </c>
      <c r="L489" s="17">
        <v>2</v>
      </c>
      <c r="M489" s="59">
        <v>2</v>
      </c>
      <c r="N489" s="69">
        <v>2</v>
      </c>
      <c r="O489" s="17">
        <v>2</v>
      </c>
      <c r="P489" s="17">
        <v>2</v>
      </c>
      <c r="Q489" s="17">
        <v>2</v>
      </c>
      <c r="R489" s="17">
        <v>2</v>
      </c>
      <c r="S489" s="17">
        <v>2</v>
      </c>
      <c r="T489" s="17">
        <v>2</v>
      </c>
    </row>
    <row r="490" spans="2:20" x14ac:dyDescent="0.3">
      <c r="B490" s="27" t="s">
        <v>203</v>
      </c>
      <c r="C490" s="37">
        <f>+SUM(C491:C493)</f>
        <v>12</v>
      </c>
      <c r="D490" s="37">
        <f t="shared" ref="D490:T490" si="94">+SUM(D491:D493)</f>
        <v>10.583333333333332</v>
      </c>
      <c r="E490" s="37">
        <f t="shared" si="94"/>
        <v>9.9166666666666679</v>
      </c>
      <c r="F490" s="37">
        <f t="shared" si="94"/>
        <v>10</v>
      </c>
      <c r="G490" s="37">
        <f t="shared" si="94"/>
        <v>11.833333333333332</v>
      </c>
      <c r="H490" s="50">
        <f t="shared" ref="H490:M490" si="95">+SUM(H491:H493)</f>
        <v>12</v>
      </c>
      <c r="I490" s="50">
        <f t="shared" si="95"/>
        <v>12.166666666666668</v>
      </c>
      <c r="J490" s="50">
        <f t="shared" si="95"/>
        <v>13.666666666666666</v>
      </c>
      <c r="K490" s="50">
        <f t="shared" si="95"/>
        <v>12.083333333333334</v>
      </c>
      <c r="L490" s="37">
        <f t="shared" si="95"/>
        <v>6.666666666666667</v>
      </c>
      <c r="M490" s="37">
        <f t="shared" si="95"/>
        <v>6</v>
      </c>
      <c r="N490" s="74">
        <f t="shared" si="94"/>
        <v>7</v>
      </c>
      <c r="O490" s="108">
        <f t="shared" si="94"/>
        <v>6</v>
      </c>
      <c r="P490" s="108">
        <f t="shared" si="94"/>
        <v>6</v>
      </c>
      <c r="Q490" s="108">
        <f t="shared" si="94"/>
        <v>6</v>
      </c>
      <c r="R490" s="108">
        <f t="shared" si="94"/>
        <v>5</v>
      </c>
      <c r="S490" s="108">
        <f t="shared" si="94"/>
        <v>6</v>
      </c>
      <c r="T490" s="108">
        <f t="shared" si="94"/>
        <v>6</v>
      </c>
    </row>
    <row r="491" spans="2:20" x14ac:dyDescent="0.3">
      <c r="B491" s="3" t="s">
        <v>564</v>
      </c>
      <c r="C491" s="17">
        <v>5</v>
      </c>
      <c r="D491" s="17">
        <v>4.833333333333333</v>
      </c>
      <c r="E491" s="17">
        <v>4.916666666666667</v>
      </c>
      <c r="F491" s="17">
        <v>5</v>
      </c>
      <c r="G491" s="17">
        <v>4.833333333333333</v>
      </c>
      <c r="H491" s="51">
        <v>5</v>
      </c>
      <c r="I491" s="51">
        <v>5.166666666666667</v>
      </c>
      <c r="J491" s="51">
        <v>6</v>
      </c>
      <c r="K491" s="51">
        <v>5.416666666666667</v>
      </c>
      <c r="L491" s="17">
        <v>4.666666666666667</v>
      </c>
      <c r="M491" s="59">
        <v>4</v>
      </c>
      <c r="N491" s="69">
        <v>5</v>
      </c>
      <c r="O491" s="17">
        <v>4</v>
      </c>
      <c r="P491" s="17">
        <v>4</v>
      </c>
      <c r="Q491" s="17">
        <v>4</v>
      </c>
      <c r="R491" s="17">
        <v>3</v>
      </c>
      <c r="S491" s="17">
        <v>4</v>
      </c>
      <c r="T491" s="17">
        <v>4</v>
      </c>
    </row>
    <row r="492" spans="2:20" x14ac:dyDescent="0.3">
      <c r="B492" s="3" t="s">
        <v>565</v>
      </c>
      <c r="C492" s="17">
        <v>4</v>
      </c>
      <c r="D492" s="17">
        <v>2.75</v>
      </c>
      <c r="E492" s="17">
        <v>2</v>
      </c>
      <c r="F492" s="17">
        <v>2.75</v>
      </c>
      <c r="G492" s="17">
        <v>5</v>
      </c>
      <c r="H492" s="51">
        <v>5</v>
      </c>
      <c r="I492" s="51">
        <v>5</v>
      </c>
      <c r="J492" s="51">
        <v>6.083333333333333</v>
      </c>
      <c r="K492" s="51">
        <v>5.666666666666667</v>
      </c>
      <c r="L492" s="17">
        <v>1</v>
      </c>
      <c r="M492" s="59">
        <v>1</v>
      </c>
      <c r="N492" s="69">
        <v>1</v>
      </c>
      <c r="O492" s="17">
        <v>1</v>
      </c>
      <c r="P492" s="17">
        <v>1</v>
      </c>
      <c r="Q492" s="17">
        <v>1</v>
      </c>
      <c r="R492" s="17">
        <v>1</v>
      </c>
      <c r="S492" s="17">
        <v>1</v>
      </c>
      <c r="T492" s="17">
        <v>1</v>
      </c>
    </row>
    <row r="493" spans="2:20" x14ac:dyDescent="0.3">
      <c r="B493" s="3" t="s">
        <v>566</v>
      </c>
      <c r="C493" s="17">
        <v>3</v>
      </c>
      <c r="D493" s="17">
        <v>3</v>
      </c>
      <c r="E493" s="17">
        <v>3</v>
      </c>
      <c r="F493" s="17">
        <v>2.25</v>
      </c>
      <c r="G493" s="17">
        <v>2</v>
      </c>
      <c r="H493" s="51">
        <v>2</v>
      </c>
      <c r="I493" s="51">
        <v>2</v>
      </c>
      <c r="J493" s="51">
        <v>1.5833333333333333</v>
      </c>
      <c r="K493" s="51">
        <v>1</v>
      </c>
      <c r="L493" s="17">
        <v>1</v>
      </c>
      <c r="M493" s="59">
        <v>1</v>
      </c>
      <c r="N493" s="69">
        <v>1</v>
      </c>
      <c r="O493" s="17">
        <v>1</v>
      </c>
      <c r="P493" s="17">
        <v>1</v>
      </c>
      <c r="Q493" s="17">
        <v>1</v>
      </c>
      <c r="R493" s="17">
        <v>1</v>
      </c>
      <c r="S493" s="17">
        <v>1</v>
      </c>
      <c r="T493" s="17">
        <v>1</v>
      </c>
    </row>
    <row r="494" spans="2:20" x14ac:dyDescent="0.3">
      <c r="B494" s="27" t="s">
        <v>204</v>
      </c>
      <c r="C494" s="37">
        <f>+SUM(C495:C498)</f>
        <v>17.333333333333332</v>
      </c>
      <c r="D494" s="37">
        <f t="shared" ref="D494:T494" si="96">+SUM(D495:D498)</f>
        <v>16.916666666666664</v>
      </c>
      <c r="E494" s="37">
        <f t="shared" si="96"/>
        <v>19.333333333333336</v>
      </c>
      <c r="F494" s="37">
        <f t="shared" si="96"/>
        <v>20</v>
      </c>
      <c r="G494" s="37">
        <f t="shared" si="96"/>
        <v>21.166666666666668</v>
      </c>
      <c r="H494" s="50">
        <f t="shared" ref="H494:M494" si="97">+SUM(H495:H498)</f>
        <v>19.916666666666668</v>
      </c>
      <c r="I494" s="50">
        <f t="shared" si="97"/>
        <v>19</v>
      </c>
      <c r="J494" s="50">
        <f t="shared" si="97"/>
        <v>18.416666666666668</v>
      </c>
      <c r="K494" s="50">
        <f t="shared" si="97"/>
        <v>20.666666666666664</v>
      </c>
      <c r="L494" s="37">
        <f t="shared" si="97"/>
        <v>15.916666666666668</v>
      </c>
      <c r="M494" s="37">
        <f t="shared" si="97"/>
        <v>16.571428571428569</v>
      </c>
      <c r="N494" s="74">
        <f t="shared" si="96"/>
        <v>18</v>
      </c>
      <c r="O494" s="108">
        <f t="shared" si="96"/>
        <v>18</v>
      </c>
      <c r="P494" s="108">
        <f t="shared" si="96"/>
        <v>17</v>
      </c>
      <c r="Q494" s="108">
        <f t="shared" si="96"/>
        <v>16</v>
      </c>
      <c r="R494" s="108">
        <f t="shared" si="96"/>
        <v>16</v>
      </c>
      <c r="S494" s="108">
        <f t="shared" si="96"/>
        <v>15</v>
      </c>
      <c r="T494" s="108">
        <f t="shared" si="96"/>
        <v>16</v>
      </c>
    </row>
    <row r="495" spans="2:20" x14ac:dyDescent="0.3">
      <c r="B495" s="3" t="s">
        <v>567</v>
      </c>
      <c r="C495" s="17">
        <v>4.5</v>
      </c>
      <c r="D495" s="17">
        <v>4.416666666666667</v>
      </c>
      <c r="E495" s="17">
        <v>4.916666666666667</v>
      </c>
      <c r="F495" s="17">
        <v>5</v>
      </c>
      <c r="G495" s="17">
        <v>4.583333333333333</v>
      </c>
      <c r="H495" s="51">
        <v>4</v>
      </c>
      <c r="I495" s="51">
        <v>4</v>
      </c>
      <c r="J495" s="51">
        <v>4.25</v>
      </c>
      <c r="K495" s="51">
        <v>6.75</v>
      </c>
      <c r="L495" s="17">
        <v>3.1666666666666665</v>
      </c>
      <c r="M495" s="59">
        <v>3</v>
      </c>
      <c r="N495" s="69">
        <v>3</v>
      </c>
      <c r="O495" s="17">
        <v>3</v>
      </c>
      <c r="P495" s="17">
        <v>3</v>
      </c>
      <c r="Q495" s="17">
        <v>3</v>
      </c>
      <c r="R495" s="17">
        <v>3</v>
      </c>
      <c r="S495" s="17">
        <v>3</v>
      </c>
      <c r="T495" s="17">
        <v>3</v>
      </c>
    </row>
    <row r="496" spans="2:20" x14ac:dyDescent="0.3">
      <c r="B496" s="3" t="s">
        <v>568</v>
      </c>
      <c r="C496" s="17">
        <v>5.833333333333333</v>
      </c>
      <c r="D496" s="17">
        <v>5.583333333333333</v>
      </c>
      <c r="E496" s="17">
        <v>6</v>
      </c>
      <c r="F496" s="17">
        <v>6.083333333333333</v>
      </c>
      <c r="G496" s="17">
        <v>7.416666666666667</v>
      </c>
      <c r="H496" s="51">
        <v>6.916666666666667</v>
      </c>
      <c r="I496" s="51">
        <v>7</v>
      </c>
      <c r="J496" s="51">
        <v>6.166666666666667</v>
      </c>
      <c r="K496" s="51">
        <v>5.833333333333333</v>
      </c>
      <c r="L496" s="17">
        <v>5.583333333333333</v>
      </c>
      <c r="M496" s="59">
        <v>6.1428571428571432</v>
      </c>
      <c r="N496" s="69">
        <v>6</v>
      </c>
      <c r="O496" s="17">
        <v>6</v>
      </c>
      <c r="P496" s="17">
        <v>6</v>
      </c>
      <c r="Q496" s="17">
        <v>6</v>
      </c>
      <c r="R496" s="17">
        <v>6</v>
      </c>
      <c r="S496" s="17">
        <v>6</v>
      </c>
      <c r="T496" s="17">
        <v>7</v>
      </c>
    </row>
    <row r="497" spans="2:20" x14ac:dyDescent="0.3">
      <c r="B497" s="3" t="s">
        <v>569</v>
      </c>
      <c r="C497" s="17">
        <v>4</v>
      </c>
      <c r="D497" s="17">
        <v>3.9166666666666665</v>
      </c>
      <c r="E497" s="17">
        <v>5.416666666666667</v>
      </c>
      <c r="F497" s="17">
        <v>5.916666666666667</v>
      </c>
      <c r="G497" s="17">
        <v>6.166666666666667</v>
      </c>
      <c r="H497" s="51">
        <v>6</v>
      </c>
      <c r="I497" s="51">
        <v>5</v>
      </c>
      <c r="J497" s="51">
        <v>5</v>
      </c>
      <c r="K497" s="51">
        <v>5.083333333333333</v>
      </c>
      <c r="L497" s="17">
        <v>4.166666666666667</v>
      </c>
      <c r="M497" s="59">
        <v>5.4285714285714288</v>
      </c>
      <c r="N497" s="69">
        <v>6</v>
      </c>
      <c r="O497" s="17">
        <v>6</v>
      </c>
      <c r="P497" s="17">
        <v>6</v>
      </c>
      <c r="Q497" s="17">
        <v>5</v>
      </c>
      <c r="R497" s="17">
        <v>5</v>
      </c>
      <c r="S497" s="17">
        <v>5</v>
      </c>
      <c r="T497" s="17">
        <v>5</v>
      </c>
    </row>
    <row r="498" spans="2:20" x14ac:dyDescent="0.3">
      <c r="B498" s="5" t="s">
        <v>570</v>
      </c>
      <c r="C498" s="19">
        <v>3</v>
      </c>
      <c r="D498" s="19">
        <v>3</v>
      </c>
      <c r="E498" s="19">
        <v>3</v>
      </c>
      <c r="F498" s="19">
        <v>3</v>
      </c>
      <c r="G498" s="19">
        <v>3</v>
      </c>
      <c r="H498" s="52">
        <v>3</v>
      </c>
      <c r="I498" s="52">
        <v>3</v>
      </c>
      <c r="J498" s="52">
        <v>3</v>
      </c>
      <c r="K498" s="52">
        <v>3</v>
      </c>
      <c r="L498" s="19">
        <v>3</v>
      </c>
      <c r="M498" s="67">
        <v>2</v>
      </c>
      <c r="N498" s="75">
        <v>3</v>
      </c>
      <c r="O498" s="19">
        <v>3</v>
      </c>
      <c r="P498" s="19">
        <v>2</v>
      </c>
      <c r="Q498" s="19">
        <v>2</v>
      </c>
      <c r="R498" s="19">
        <v>2</v>
      </c>
      <c r="S498" s="19">
        <v>1</v>
      </c>
      <c r="T498" s="19">
        <v>1</v>
      </c>
    </row>
  </sheetData>
  <sheetProtection algorithmName="SHA-512" hashValue="IePjxAgAnbgbjxMBFzk/pixf5jpOyRJpNRHRZUDGq35l5/Y5BOZoAB8dyjg/5BkdALS8GN6QlTUKmf8dmFq7KA==" saltValue="1PFUkSjsC/nLipOwduB8Fg==" spinCount="100000" sheet="1" objects="1" scenarios="1"/>
  <phoneticPr fontId="20" type="noConversion"/>
  <pageMargins left="0.7" right="0.7" top="0.75" bottom="0.75" header="0.3" footer="0.3"/>
  <pageSetup orientation="portrait" r:id="rId1"/>
  <ignoredErrors>
    <ignoredError sqref="D5:K5 D317:K317 N6 L317:L319 L364 L381 L398 L490 L332 L337 L350 L356 L369 L373 L388 L392 L407 L425 L436 L441 L449 L453 L475 L479 L484 L494 L5:L6 M5" numberStoredAsText="1"/>
    <ignoredError sqref="T5"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dimension ref="B2:T225"/>
  <sheetViews>
    <sheetView zoomScale="85" zoomScaleNormal="85" workbookViewId="0">
      <pane xSplit="2" ySplit="5" topLeftCell="I171" activePane="bottomRight" state="frozen"/>
      <selection pane="topRight" activeCell="C1" sqref="C1"/>
      <selection pane="bottomLeft" activeCell="A6" sqref="A6"/>
      <selection pane="bottomRight" activeCell="L181" sqref="L181"/>
    </sheetView>
  </sheetViews>
  <sheetFormatPr baseColWidth="10" defaultColWidth="11" defaultRowHeight="14.4" x14ac:dyDescent="0.3"/>
  <cols>
    <col min="1" max="1" width="3.109375" style="2" customWidth="1"/>
    <col min="2" max="2" width="36.21875" style="2" customWidth="1"/>
    <col min="3" max="16384" width="11" style="2"/>
  </cols>
  <sheetData>
    <row r="2" spans="2:20" ht="18" x14ac:dyDescent="0.35">
      <c r="B2" s="7" t="s">
        <v>682</v>
      </c>
    </row>
    <row r="3" spans="2:20" x14ac:dyDescent="0.3">
      <c r="B3" s="8"/>
    </row>
    <row r="5" spans="2:20" x14ac:dyDescent="0.3">
      <c r="B5" s="31" t="s">
        <v>179</v>
      </c>
      <c r="C5" s="32">
        <v>2015</v>
      </c>
      <c r="D5" s="32" t="s">
        <v>205</v>
      </c>
      <c r="E5" s="32" t="s">
        <v>206</v>
      </c>
      <c r="F5" s="32">
        <v>2018</v>
      </c>
      <c r="G5" s="32" t="s">
        <v>207</v>
      </c>
      <c r="H5" s="32" t="s">
        <v>208</v>
      </c>
      <c r="I5" s="32" t="s">
        <v>655</v>
      </c>
      <c r="J5" s="32" t="s">
        <v>666</v>
      </c>
      <c r="K5" s="32" t="s">
        <v>667</v>
      </c>
      <c r="L5" s="32" t="s">
        <v>681</v>
      </c>
      <c r="M5" s="32" t="s">
        <v>695</v>
      </c>
      <c r="N5" s="88">
        <v>45658</v>
      </c>
      <c r="O5" s="88">
        <v>45689</v>
      </c>
      <c r="P5" s="88">
        <v>45717</v>
      </c>
      <c r="Q5" s="88">
        <v>45748</v>
      </c>
      <c r="R5" s="1">
        <v>45778</v>
      </c>
      <c r="S5" s="1">
        <v>45809</v>
      </c>
      <c r="T5" s="1">
        <v>45839</v>
      </c>
    </row>
    <row r="6" spans="2:20" x14ac:dyDescent="0.3">
      <c r="B6" s="29" t="s">
        <v>652</v>
      </c>
      <c r="C6" s="33">
        <f t="shared" ref="C6:N6" si="0">+SUM(C208,C205,C201,C192,C190,C183,C156,C153,C148,C136,C133,C126,C106,C91,C86,C84,C69,C60,C57,C48,C39,C34,C20,C17,C7)</f>
        <v>34442.166666666664</v>
      </c>
      <c r="D6" s="33">
        <f t="shared" si="0"/>
        <v>34888.833333333328</v>
      </c>
      <c r="E6" s="33">
        <f t="shared" si="0"/>
        <v>34662.666666666664</v>
      </c>
      <c r="F6" s="33">
        <f t="shared" si="0"/>
        <v>34525.250000000007</v>
      </c>
      <c r="G6" s="33">
        <f t="shared" si="0"/>
        <v>34908.333333333336</v>
      </c>
      <c r="H6" s="33">
        <f t="shared" si="0"/>
        <v>34779.916666666664</v>
      </c>
      <c r="I6" s="33">
        <f t="shared" si="0"/>
        <v>35020.916666666664</v>
      </c>
      <c r="J6" s="33">
        <f t="shared" si="0"/>
        <v>34992.5</v>
      </c>
      <c r="K6" s="33">
        <f t="shared" si="0"/>
        <v>35622.749999999993</v>
      </c>
      <c r="L6" s="33">
        <f t="shared" si="0"/>
        <v>35700.393939393929</v>
      </c>
      <c r="M6" s="33">
        <f t="shared" ref="M6" si="1">+SUM(M208,M205,M201,M192,M190,M183,M156,M153,M148,M136,M133,M126,M106,M91,M86,M84,M69,M60,M57,M48,M39,M34,M20,M17,M7)</f>
        <v>34653.404761904763</v>
      </c>
      <c r="N6" s="89">
        <f t="shared" si="0"/>
        <v>34745</v>
      </c>
      <c r="O6" s="89">
        <f t="shared" ref="O6:R6" si="2">+SUM(O208,O205,O201,O192,O190,O183,O156,O153,O148,O136,O133,O126,O106,O91,O86,O84,O69,O60,O57,O48,O39,O34,O20,O17,O7)</f>
        <v>34594</v>
      </c>
      <c r="P6" s="89">
        <f t="shared" si="2"/>
        <v>34909</v>
      </c>
      <c r="Q6" s="89">
        <f t="shared" si="2"/>
        <v>34791</v>
      </c>
      <c r="R6" s="120">
        <f t="shared" si="2"/>
        <v>34699</v>
      </c>
      <c r="S6" s="120">
        <f t="shared" ref="S6:T6" si="3">+SUM(S208,S205,S201,S192,S190,S183,S156,S153,S148,S136,S133,S126,S106,S91,S86,S84,S69,S60,S57,S48,S39,S34,S20,S17,S7)</f>
        <v>34381</v>
      </c>
      <c r="T6" s="120">
        <f t="shared" si="3"/>
        <v>34368</v>
      </c>
    </row>
    <row r="7" spans="2:20" x14ac:dyDescent="0.3">
      <c r="B7" s="29" t="s">
        <v>180</v>
      </c>
      <c r="C7" s="33">
        <f t="shared" ref="C7:N7" si="4">+SUM(C8:C16)</f>
        <v>739.5</v>
      </c>
      <c r="D7" s="33">
        <f t="shared" si="4"/>
        <v>753.91666666666663</v>
      </c>
      <c r="E7" s="33">
        <f t="shared" si="4"/>
        <v>800.08333333333337</v>
      </c>
      <c r="F7" s="33">
        <f t="shared" si="4"/>
        <v>798.99999999999989</v>
      </c>
      <c r="G7" s="33">
        <f t="shared" si="4"/>
        <v>820.25</v>
      </c>
      <c r="H7" s="33">
        <f t="shared" ref="H7:M7" si="5">+SUM(H8:H16)</f>
        <v>816.41666666666663</v>
      </c>
      <c r="I7" s="33">
        <f t="shared" si="5"/>
        <v>824.58333333333337</v>
      </c>
      <c r="J7" s="33">
        <f t="shared" si="5"/>
        <v>848.66666666666663</v>
      </c>
      <c r="K7" s="33">
        <f t="shared" si="5"/>
        <v>890.58333333333326</v>
      </c>
      <c r="L7" s="33">
        <f t="shared" si="5"/>
        <v>887.91666666666663</v>
      </c>
      <c r="M7" s="33">
        <f t="shared" si="5"/>
        <v>844.83333333333326</v>
      </c>
      <c r="N7" s="89">
        <f t="shared" si="4"/>
        <v>850</v>
      </c>
      <c r="O7" s="89">
        <f t="shared" ref="O7:R7" si="6">+SUM(O8:O16)</f>
        <v>758</v>
      </c>
      <c r="P7" s="89">
        <f t="shared" si="6"/>
        <v>852</v>
      </c>
      <c r="Q7" s="89">
        <f t="shared" si="6"/>
        <v>840</v>
      </c>
      <c r="R7" s="120">
        <f t="shared" si="6"/>
        <v>847</v>
      </c>
      <c r="S7" s="120">
        <f t="shared" ref="S7:T7" si="7">+SUM(S8:S16)</f>
        <v>840</v>
      </c>
      <c r="T7" s="120">
        <f t="shared" si="7"/>
        <v>840</v>
      </c>
    </row>
    <row r="8" spans="2:20" x14ac:dyDescent="0.3">
      <c r="B8" s="3" t="s">
        <v>50</v>
      </c>
      <c r="C8" s="17">
        <v>104.25</v>
      </c>
      <c r="D8" s="17">
        <v>104.75</v>
      </c>
      <c r="E8" s="17">
        <v>107.25</v>
      </c>
      <c r="F8" s="17">
        <v>105.66666666666667</v>
      </c>
      <c r="G8" s="17">
        <v>114</v>
      </c>
      <c r="H8" s="17">
        <v>122.58333333333333</v>
      </c>
      <c r="I8" s="17">
        <v>128.08333333333334</v>
      </c>
      <c r="J8" s="17">
        <v>124.41666666666667</v>
      </c>
      <c r="K8" s="17">
        <v>135.83333333333334</v>
      </c>
      <c r="L8" s="17">
        <v>160.41666666666666</v>
      </c>
      <c r="M8" s="17">
        <v>150</v>
      </c>
      <c r="N8" s="90">
        <v>153</v>
      </c>
      <c r="O8" s="90">
        <v>151</v>
      </c>
      <c r="P8" s="90">
        <v>151</v>
      </c>
      <c r="Q8" s="90">
        <v>150</v>
      </c>
      <c r="R8" s="18">
        <v>148</v>
      </c>
      <c r="S8" s="18">
        <v>149</v>
      </c>
      <c r="T8" s="18">
        <v>148</v>
      </c>
    </row>
    <row r="9" spans="2:20" x14ac:dyDescent="0.3">
      <c r="B9" s="3" t="s">
        <v>73</v>
      </c>
      <c r="C9" s="17">
        <v>26.583333333333332</v>
      </c>
      <c r="D9" s="17">
        <v>29.25</v>
      </c>
      <c r="E9" s="17">
        <v>30.333333333333332</v>
      </c>
      <c r="F9" s="17">
        <v>31.833333333333332</v>
      </c>
      <c r="G9" s="17">
        <v>33.416666666666664</v>
      </c>
      <c r="H9" s="17">
        <v>32.083333333333336</v>
      </c>
      <c r="I9" s="17">
        <v>32.75</v>
      </c>
      <c r="J9" s="17">
        <v>32.5</v>
      </c>
      <c r="K9" s="17">
        <v>33.416666666666664</v>
      </c>
      <c r="L9" s="17">
        <v>32</v>
      </c>
      <c r="M9" s="17">
        <v>31.142857142857142</v>
      </c>
      <c r="N9" s="90">
        <v>31</v>
      </c>
      <c r="O9" s="90">
        <v>31</v>
      </c>
      <c r="P9" s="90">
        <v>31</v>
      </c>
      <c r="Q9" s="90">
        <v>32</v>
      </c>
      <c r="R9" s="18">
        <v>32</v>
      </c>
      <c r="S9" s="18">
        <v>31</v>
      </c>
      <c r="T9" s="18">
        <v>30</v>
      </c>
    </row>
    <row r="10" spans="2:20" x14ac:dyDescent="0.3">
      <c r="B10" s="3" t="s">
        <v>86</v>
      </c>
      <c r="C10" s="17">
        <v>39.666666666666664</v>
      </c>
      <c r="D10" s="17">
        <v>38.916666666666664</v>
      </c>
      <c r="E10" s="17">
        <v>42.666666666666664</v>
      </c>
      <c r="F10" s="17">
        <v>43.25</v>
      </c>
      <c r="G10" s="17">
        <v>43.583333333333336</v>
      </c>
      <c r="H10" s="17">
        <v>41.916666666666664</v>
      </c>
      <c r="I10" s="17">
        <v>45.666666666666664</v>
      </c>
      <c r="J10" s="17">
        <v>48.416666666666664</v>
      </c>
      <c r="K10" s="17">
        <v>51.666666666666664</v>
      </c>
      <c r="L10" s="17">
        <v>51.25</v>
      </c>
      <c r="M10" s="17">
        <v>50.285714285714285</v>
      </c>
      <c r="N10" s="51">
        <v>50</v>
      </c>
      <c r="O10" s="51">
        <v>51</v>
      </c>
      <c r="P10" s="51">
        <v>51</v>
      </c>
      <c r="Q10" s="51">
        <v>51</v>
      </c>
      <c r="R10" s="17">
        <v>51</v>
      </c>
      <c r="S10" s="17">
        <v>50</v>
      </c>
      <c r="T10" s="17">
        <v>48</v>
      </c>
    </row>
    <row r="11" spans="2:20" x14ac:dyDescent="0.3">
      <c r="B11" s="3" t="s">
        <v>113</v>
      </c>
      <c r="C11" s="17">
        <v>38.083333333333336</v>
      </c>
      <c r="D11" s="17">
        <v>42.75</v>
      </c>
      <c r="E11" s="17">
        <v>43.25</v>
      </c>
      <c r="F11" s="17">
        <v>44.916666666666664</v>
      </c>
      <c r="G11" s="17">
        <v>46.416666666666664</v>
      </c>
      <c r="H11" s="17">
        <v>46.166666666666664</v>
      </c>
      <c r="I11" s="17">
        <v>46.166666666666664</v>
      </c>
      <c r="J11" s="17">
        <v>45.5</v>
      </c>
      <c r="K11" s="17">
        <v>43.583333333333336</v>
      </c>
      <c r="L11" s="17">
        <v>40.75</v>
      </c>
      <c r="M11" s="17">
        <v>43.571428571428569</v>
      </c>
      <c r="N11" s="90">
        <v>45</v>
      </c>
      <c r="O11" s="90">
        <v>45</v>
      </c>
      <c r="P11" s="90">
        <v>45</v>
      </c>
      <c r="Q11" s="90">
        <v>45</v>
      </c>
      <c r="R11" s="18">
        <v>45</v>
      </c>
      <c r="S11" s="18">
        <v>37</v>
      </c>
      <c r="T11" s="18">
        <v>43</v>
      </c>
    </row>
    <row r="12" spans="2:20" x14ac:dyDescent="0.3">
      <c r="B12" s="3" t="s">
        <v>123</v>
      </c>
      <c r="C12" s="17">
        <v>79.5</v>
      </c>
      <c r="D12" s="17">
        <v>79.666666666666671</v>
      </c>
      <c r="E12" s="17">
        <v>77.5</v>
      </c>
      <c r="F12" s="17">
        <v>78.5</v>
      </c>
      <c r="G12" s="17">
        <v>76.916666666666671</v>
      </c>
      <c r="H12" s="17">
        <v>74.25</v>
      </c>
      <c r="I12" s="17">
        <v>74.916666666666671</v>
      </c>
      <c r="J12" s="17">
        <v>81.666666666666671</v>
      </c>
      <c r="K12" s="17">
        <v>99.5</v>
      </c>
      <c r="L12" s="17">
        <v>89.583333333333329</v>
      </c>
      <c r="M12" s="17">
        <v>83.142857142857139</v>
      </c>
      <c r="N12" s="90">
        <v>85</v>
      </c>
      <c r="O12" s="90">
        <v>84</v>
      </c>
      <c r="P12" s="90">
        <v>84</v>
      </c>
      <c r="Q12" s="90">
        <v>83</v>
      </c>
      <c r="R12" s="18">
        <v>83</v>
      </c>
      <c r="S12" s="18">
        <v>82</v>
      </c>
      <c r="T12" s="18">
        <v>81</v>
      </c>
    </row>
    <row r="13" spans="2:20" ht="27.6" x14ac:dyDescent="0.3">
      <c r="B13" s="3" t="s">
        <v>136</v>
      </c>
      <c r="C13" s="17">
        <v>90.916666666666671</v>
      </c>
      <c r="D13" s="17">
        <v>89</v>
      </c>
      <c r="E13" s="17">
        <v>98.166666666666671</v>
      </c>
      <c r="F13" s="17">
        <v>92.583333333333329</v>
      </c>
      <c r="G13" s="17">
        <v>95</v>
      </c>
      <c r="H13" s="17">
        <v>108.41666666666667</v>
      </c>
      <c r="I13" s="17">
        <v>109.16666666666667</v>
      </c>
      <c r="J13" s="17">
        <v>121.83333333333333</v>
      </c>
      <c r="K13" s="17">
        <v>136.41666666666666</v>
      </c>
      <c r="L13" s="17">
        <v>139.41666666666666</v>
      </c>
      <c r="M13" s="17">
        <v>121.57142857142857</v>
      </c>
      <c r="N13" s="90">
        <v>122</v>
      </c>
      <c r="O13" s="90">
        <v>122</v>
      </c>
      <c r="P13" s="90">
        <v>119</v>
      </c>
      <c r="Q13" s="90">
        <v>122</v>
      </c>
      <c r="R13" s="18">
        <v>123</v>
      </c>
      <c r="S13" s="18">
        <v>122</v>
      </c>
      <c r="T13" s="18">
        <v>121</v>
      </c>
    </row>
    <row r="14" spans="2:20" x14ac:dyDescent="0.3">
      <c r="B14" s="3" t="s">
        <v>155</v>
      </c>
      <c r="C14" s="17">
        <v>76.083333333333329</v>
      </c>
      <c r="D14" s="17">
        <v>70.333333333333329</v>
      </c>
      <c r="E14" s="17">
        <v>73.75</v>
      </c>
      <c r="F14" s="17">
        <v>75.083333333333329</v>
      </c>
      <c r="G14" s="17">
        <v>82.333333333333329</v>
      </c>
      <c r="H14" s="17">
        <v>84.75</v>
      </c>
      <c r="I14" s="17">
        <v>88</v>
      </c>
      <c r="J14" s="17">
        <v>90.666666666666671</v>
      </c>
      <c r="K14" s="17">
        <v>94.916666666666671</v>
      </c>
      <c r="L14" s="17">
        <v>88</v>
      </c>
      <c r="M14" s="17">
        <v>86.833333333333329</v>
      </c>
      <c r="N14" s="90">
        <v>85</v>
      </c>
      <c r="O14" s="90">
        <v>0</v>
      </c>
      <c r="P14" s="90">
        <v>97</v>
      </c>
      <c r="Q14" s="90">
        <v>87</v>
      </c>
      <c r="R14" s="18">
        <v>84</v>
      </c>
      <c r="S14" s="18">
        <v>84</v>
      </c>
      <c r="T14" s="18">
        <v>84</v>
      </c>
    </row>
    <row r="15" spans="2:20" x14ac:dyDescent="0.3">
      <c r="B15" s="3" t="s">
        <v>160</v>
      </c>
      <c r="C15" s="17">
        <v>237.5</v>
      </c>
      <c r="D15" s="17">
        <v>251.41666666666666</v>
      </c>
      <c r="E15" s="17">
        <v>282.25</v>
      </c>
      <c r="F15" s="17">
        <v>278.5</v>
      </c>
      <c r="G15" s="17">
        <v>277.5</v>
      </c>
      <c r="H15" s="17">
        <v>253.33333333333334</v>
      </c>
      <c r="I15" s="17">
        <v>244</v>
      </c>
      <c r="J15" s="17">
        <v>241.16666666666666</v>
      </c>
      <c r="K15" s="17">
        <v>232.75</v>
      </c>
      <c r="L15" s="17">
        <v>228.58333333333334</v>
      </c>
      <c r="M15" s="17">
        <v>226.57142857142858</v>
      </c>
      <c r="N15" s="51">
        <v>227</v>
      </c>
      <c r="O15" s="51">
        <v>222</v>
      </c>
      <c r="P15" s="51">
        <v>223</v>
      </c>
      <c r="Q15" s="51">
        <v>219</v>
      </c>
      <c r="R15" s="17">
        <v>229</v>
      </c>
      <c r="S15" s="17">
        <v>233</v>
      </c>
      <c r="T15" s="17">
        <v>233</v>
      </c>
    </row>
    <row r="16" spans="2:20" x14ac:dyDescent="0.3">
      <c r="B16" s="3" t="s">
        <v>165</v>
      </c>
      <c r="C16" s="17">
        <v>46.916666666666664</v>
      </c>
      <c r="D16" s="17">
        <v>47.833333333333336</v>
      </c>
      <c r="E16" s="17">
        <v>44.916666666666664</v>
      </c>
      <c r="F16" s="17">
        <v>48.666666666666664</v>
      </c>
      <c r="G16" s="17">
        <v>51.083333333333336</v>
      </c>
      <c r="H16" s="17">
        <v>52.916666666666664</v>
      </c>
      <c r="I16" s="17">
        <v>55.833333333333336</v>
      </c>
      <c r="J16" s="17">
        <v>62.5</v>
      </c>
      <c r="K16" s="17">
        <v>62.5</v>
      </c>
      <c r="L16" s="17">
        <v>57.916666666666664</v>
      </c>
      <c r="M16" s="17">
        <v>51.714285714285715</v>
      </c>
      <c r="N16" s="90">
        <v>52</v>
      </c>
      <c r="O16" s="90">
        <v>52</v>
      </c>
      <c r="P16" s="90">
        <v>51</v>
      </c>
      <c r="Q16" s="90">
        <v>51</v>
      </c>
      <c r="R16" s="18">
        <v>52</v>
      </c>
      <c r="S16" s="18">
        <v>52</v>
      </c>
      <c r="T16" s="18">
        <v>52</v>
      </c>
    </row>
    <row r="17" spans="2:20" x14ac:dyDescent="0.3">
      <c r="B17" s="29" t="s">
        <v>215</v>
      </c>
      <c r="C17" s="33">
        <f>+SUM(C18:C19)</f>
        <v>10838.5</v>
      </c>
      <c r="D17" s="33">
        <f t="shared" ref="D17:T17" si="8">+SUM(D18:D19)</f>
        <v>11100.583333333334</v>
      </c>
      <c r="E17" s="33">
        <f t="shared" si="8"/>
        <v>11035.833333333334</v>
      </c>
      <c r="F17" s="33">
        <f t="shared" si="8"/>
        <v>10883.5</v>
      </c>
      <c r="G17" s="33">
        <f t="shared" si="8"/>
        <v>10850.666666666666</v>
      </c>
      <c r="H17" s="33">
        <f t="shared" ref="H17:M17" si="9">+SUM(H18:H19)</f>
        <v>10549.666666666668</v>
      </c>
      <c r="I17" s="33">
        <f t="shared" si="9"/>
        <v>10384.916666666666</v>
      </c>
      <c r="J17" s="33">
        <f t="shared" si="9"/>
        <v>10209</v>
      </c>
      <c r="K17" s="33">
        <f t="shared" si="9"/>
        <v>10019.416666666668</v>
      </c>
      <c r="L17" s="33">
        <f t="shared" si="9"/>
        <v>10247</v>
      </c>
      <c r="M17" s="33">
        <f t="shared" si="9"/>
        <v>9884.8571428571431</v>
      </c>
      <c r="N17" s="89">
        <f t="shared" si="8"/>
        <v>9673</v>
      </c>
      <c r="O17" s="89">
        <f t="shared" si="8"/>
        <v>9654</v>
      </c>
      <c r="P17" s="89">
        <f t="shared" si="8"/>
        <v>9977</v>
      </c>
      <c r="Q17" s="89">
        <f t="shared" si="8"/>
        <v>10016</v>
      </c>
      <c r="R17" s="120">
        <f t="shared" si="8"/>
        <v>9954</v>
      </c>
      <c r="S17" s="120">
        <f t="shared" si="8"/>
        <v>9968</v>
      </c>
      <c r="T17" s="120">
        <f t="shared" si="8"/>
        <v>9952</v>
      </c>
    </row>
    <row r="18" spans="2:20" ht="27.6" x14ac:dyDescent="0.3">
      <c r="B18" s="3" t="s">
        <v>217</v>
      </c>
      <c r="C18" s="20">
        <v>444.08333333333331</v>
      </c>
      <c r="D18" s="17">
        <v>489</v>
      </c>
      <c r="E18" s="17">
        <v>501.25</v>
      </c>
      <c r="F18" s="17">
        <v>501.25</v>
      </c>
      <c r="G18" s="17">
        <v>518.75</v>
      </c>
      <c r="H18" s="17">
        <v>447.08333333333331</v>
      </c>
      <c r="I18" s="17">
        <v>487.66666666666669</v>
      </c>
      <c r="J18" s="17">
        <v>529</v>
      </c>
      <c r="K18" s="17">
        <v>583.08333333333337</v>
      </c>
      <c r="L18" s="17">
        <v>795.66666666666663</v>
      </c>
      <c r="M18" s="17">
        <v>767.28571428571433</v>
      </c>
      <c r="N18" s="51">
        <v>813</v>
      </c>
      <c r="O18" s="51">
        <v>807</v>
      </c>
      <c r="P18" s="51">
        <v>804</v>
      </c>
      <c r="Q18" s="51">
        <v>806</v>
      </c>
      <c r="R18" s="17">
        <v>707</v>
      </c>
      <c r="S18" s="17">
        <v>717</v>
      </c>
      <c r="T18" s="17">
        <v>717</v>
      </c>
    </row>
    <row r="19" spans="2:20" ht="27.6" x14ac:dyDescent="0.3">
      <c r="B19" s="3" t="s">
        <v>216</v>
      </c>
      <c r="C19" s="20">
        <v>10394.416666666666</v>
      </c>
      <c r="D19" s="17">
        <v>10611.583333333334</v>
      </c>
      <c r="E19" s="17">
        <v>10534.583333333334</v>
      </c>
      <c r="F19" s="17">
        <v>10382.25</v>
      </c>
      <c r="G19" s="17">
        <v>10331.916666666666</v>
      </c>
      <c r="H19" s="17">
        <v>10102.583333333334</v>
      </c>
      <c r="I19" s="17">
        <v>9897.25</v>
      </c>
      <c r="J19" s="17">
        <v>9680</v>
      </c>
      <c r="K19" s="17">
        <v>9436.3333333333339</v>
      </c>
      <c r="L19" s="17">
        <v>9451.3333333333339</v>
      </c>
      <c r="M19" s="17">
        <v>9117.5714285714294</v>
      </c>
      <c r="N19" s="51">
        <v>8860</v>
      </c>
      <c r="O19" s="51">
        <v>8847</v>
      </c>
      <c r="P19" s="51">
        <v>9173</v>
      </c>
      <c r="Q19" s="51">
        <v>9210</v>
      </c>
      <c r="R19" s="17">
        <v>9247</v>
      </c>
      <c r="S19" s="17">
        <v>9251</v>
      </c>
      <c r="T19" s="17">
        <v>9235</v>
      </c>
    </row>
    <row r="20" spans="2:20" x14ac:dyDescent="0.3">
      <c r="B20" s="29" t="s">
        <v>181</v>
      </c>
      <c r="C20" s="33">
        <f t="shared" ref="C20:T20" si="10">+SUM(C21:C33)</f>
        <v>2488.416666666667</v>
      </c>
      <c r="D20" s="33">
        <f t="shared" si="10"/>
        <v>2529.333333333333</v>
      </c>
      <c r="E20" s="33">
        <f t="shared" si="10"/>
        <v>2582.333333333333</v>
      </c>
      <c r="F20" s="33">
        <f t="shared" si="10"/>
        <v>2599.5833333333339</v>
      </c>
      <c r="G20" s="33">
        <f t="shared" si="10"/>
        <v>2697</v>
      </c>
      <c r="H20" s="33">
        <f t="shared" ref="H20:M20" si="11">+SUM(H21:H33)</f>
        <v>2726.5833333333335</v>
      </c>
      <c r="I20" s="33">
        <f t="shared" si="11"/>
        <v>2764</v>
      </c>
      <c r="J20" s="33">
        <f t="shared" si="11"/>
        <v>2835.166666666667</v>
      </c>
      <c r="K20" s="33">
        <f t="shared" si="11"/>
        <v>2883.333333333333</v>
      </c>
      <c r="L20" s="33">
        <f t="shared" si="11"/>
        <v>2839</v>
      </c>
      <c r="M20" s="33">
        <f t="shared" si="11"/>
        <v>2690.5714285714284</v>
      </c>
      <c r="N20" s="89">
        <f t="shared" si="10"/>
        <v>2741</v>
      </c>
      <c r="O20" s="89">
        <f t="shared" si="10"/>
        <v>2732</v>
      </c>
      <c r="P20" s="89">
        <f t="shared" si="10"/>
        <v>2716</v>
      </c>
      <c r="Q20" s="89">
        <f t="shared" si="10"/>
        <v>2708</v>
      </c>
      <c r="R20" s="120">
        <f t="shared" si="10"/>
        <v>2695</v>
      </c>
      <c r="S20" s="120">
        <f t="shared" si="10"/>
        <v>2629</v>
      </c>
      <c r="T20" s="120">
        <f t="shared" si="10"/>
        <v>2613</v>
      </c>
    </row>
    <row r="21" spans="2:20" x14ac:dyDescent="0.3">
      <c r="B21" s="3" t="s">
        <v>27</v>
      </c>
      <c r="C21" s="17">
        <v>192.83333333333334</v>
      </c>
      <c r="D21" s="17">
        <v>182.33333333333334</v>
      </c>
      <c r="E21" s="17">
        <v>185.16666666666666</v>
      </c>
      <c r="F21" s="17">
        <v>193.66666666666666</v>
      </c>
      <c r="G21" s="17">
        <v>204.5</v>
      </c>
      <c r="H21" s="17">
        <v>209</v>
      </c>
      <c r="I21" s="17">
        <v>224.66666666666666</v>
      </c>
      <c r="J21" s="17">
        <v>228.58333333333334</v>
      </c>
      <c r="K21" s="17">
        <v>230</v>
      </c>
      <c r="L21" s="17">
        <v>226.75</v>
      </c>
      <c r="M21" s="17">
        <v>218.57142857142858</v>
      </c>
      <c r="N21" s="51">
        <v>216</v>
      </c>
      <c r="O21" s="51">
        <v>217</v>
      </c>
      <c r="P21" s="51">
        <v>221</v>
      </c>
      <c r="Q21" s="51">
        <v>219</v>
      </c>
      <c r="R21" s="17">
        <v>219</v>
      </c>
      <c r="S21" s="17">
        <v>220</v>
      </c>
      <c r="T21" s="17">
        <v>218</v>
      </c>
    </row>
    <row r="22" spans="2:20" x14ac:dyDescent="0.3">
      <c r="B22" s="3" t="s">
        <v>32</v>
      </c>
      <c r="C22" s="17">
        <v>66.833333333333329</v>
      </c>
      <c r="D22" s="17">
        <v>71.75</v>
      </c>
      <c r="E22" s="17">
        <v>73</v>
      </c>
      <c r="F22" s="17">
        <v>80.166666666666671</v>
      </c>
      <c r="G22" s="17">
        <v>81.833333333333329</v>
      </c>
      <c r="H22" s="17">
        <v>79.916666666666671</v>
      </c>
      <c r="I22" s="17">
        <v>83.666666666666671</v>
      </c>
      <c r="J22" s="17">
        <v>81.416666666666671</v>
      </c>
      <c r="K22" s="17">
        <v>84.5</v>
      </c>
      <c r="L22" s="17">
        <v>82.916666666666671</v>
      </c>
      <c r="M22" s="17">
        <v>76.142857142857139</v>
      </c>
      <c r="N22" s="51">
        <v>74</v>
      </c>
      <c r="O22" s="51">
        <v>71</v>
      </c>
      <c r="P22" s="51">
        <v>72</v>
      </c>
      <c r="Q22" s="51">
        <v>80</v>
      </c>
      <c r="R22" s="17">
        <v>80</v>
      </c>
      <c r="S22" s="17">
        <v>78</v>
      </c>
      <c r="T22" s="17">
        <v>78</v>
      </c>
    </row>
    <row r="23" spans="2:20" x14ac:dyDescent="0.3">
      <c r="B23" s="3" t="s">
        <v>65</v>
      </c>
      <c r="C23" s="17">
        <v>487.5</v>
      </c>
      <c r="D23" s="17">
        <v>505.25</v>
      </c>
      <c r="E23" s="17">
        <v>566.16666666666663</v>
      </c>
      <c r="F23" s="17">
        <v>560.91666666666663</v>
      </c>
      <c r="G23" s="17">
        <v>557.33333333333337</v>
      </c>
      <c r="H23" s="17">
        <v>550.5</v>
      </c>
      <c r="I23" s="17">
        <v>537.16666666666663</v>
      </c>
      <c r="J23" s="17">
        <v>513.25</v>
      </c>
      <c r="K23" s="17">
        <v>494.08333333333331</v>
      </c>
      <c r="L23" s="17">
        <v>482.25</v>
      </c>
      <c r="M23" s="17">
        <v>460.28571428571428</v>
      </c>
      <c r="N23" s="51">
        <v>471</v>
      </c>
      <c r="O23" s="51">
        <v>463</v>
      </c>
      <c r="P23" s="51">
        <v>457</v>
      </c>
      <c r="Q23" s="51">
        <v>458</v>
      </c>
      <c r="R23" s="17">
        <v>457</v>
      </c>
      <c r="S23" s="17">
        <v>458</v>
      </c>
      <c r="T23" s="17">
        <v>458</v>
      </c>
    </row>
    <row r="24" spans="2:20" x14ac:dyDescent="0.3">
      <c r="B24" s="3" t="s">
        <v>170</v>
      </c>
      <c r="C24" s="17">
        <v>73.833333333333329</v>
      </c>
      <c r="D24" s="17">
        <v>71.666666666666671</v>
      </c>
      <c r="E24" s="17">
        <v>68.083333333333329</v>
      </c>
      <c r="F24" s="17">
        <v>61</v>
      </c>
      <c r="G24" s="17">
        <v>60.5</v>
      </c>
      <c r="H24" s="17">
        <v>59.083333333333336</v>
      </c>
      <c r="I24" s="17">
        <v>57.166666666666664</v>
      </c>
      <c r="J24" s="17">
        <v>56.333333333333336</v>
      </c>
      <c r="K24" s="17">
        <v>62.666666666666664</v>
      </c>
      <c r="L24" s="17">
        <v>62.25</v>
      </c>
      <c r="M24" s="17">
        <v>58</v>
      </c>
      <c r="N24" s="51">
        <v>58</v>
      </c>
      <c r="O24" s="51">
        <v>59</v>
      </c>
      <c r="P24" s="51">
        <v>58</v>
      </c>
      <c r="Q24" s="51">
        <v>58</v>
      </c>
      <c r="R24" s="17">
        <v>58</v>
      </c>
      <c r="S24" s="17">
        <v>59</v>
      </c>
      <c r="T24" s="17">
        <v>56</v>
      </c>
    </row>
    <row r="25" spans="2:20" x14ac:dyDescent="0.3">
      <c r="B25" s="3" t="s">
        <v>69</v>
      </c>
      <c r="C25" s="17">
        <v>349.33333333333331</v>
      </c>
      <c r="D25" s="17">
        <v>349.41666666666669</v>
      </c>
      <c r="E25" s="17">
        <v>339.25</v>
      </c>
      <c r="F25" s="17">
        <v>334.75</v>
      </c>
      <c r="G25" s="17">
        <v>349</v>
      </c>
      <c r="H25" s="17">
        <v>377.91666666666669</v>
      </c>
      <c r="I25" s="17">
        <v>386.33333333333331</v>
      </c>
      <c r="J25" s="17">
        <v>417.33333333333331</v>
      </c>
      <c r="K25" s="17">
        <v>423.5</v>
      </c>
      <c r="L25" s="17">
        <v>384.41666666666669</v>
      </c>
      <c r="M25" s="17">
        <v>360.42857142857144</v>
      </c>
      <c r="N25" s="90">
        <v>369</v>
      </c>
      <c r="O25" s="90">
        <v>364</v>
      </c>
      <c r="P25" s="90">
        <v>364</v>
      </c>
      <c r="Q25" s="90">
        <v>360</v>
      </c>
      <c r="R25" s="18">
        <v>358</v>
      </c>
      <c r="S25" s="18">
        <v>355</v>
      </c>
      <c r="T25" s="18">
        <v>353</v>
      </c>
    </row>
    <row r="26" spans="2:20" x14ac:dyDescent="0.3">
      <c r="B26" s="3" t="s">
        <v>76</v>
      </c>
      <c r="C26" s="17">
        <v>61.5</v>
      </c>
      <c r="D26" s="17">
        <v>57.083333333333336</v>
      </c>
      <c r="E26" s="17">
        <v>61.416666666666664</v>
      </c>
      <c r="F26" s="17">
        <v>63</v>
      </c>
      <c r="G26" s="17">
        <v>61.666666666666664</v>
      </c>
      <c r="H26" s="17">
        <v>62.333333333333336</v>
      </c>
      <c r="I26" s="17">
        <v>58.833333333333336</v>
      </c>
      <c r="J26" s="17">
        <v>55.833333333333336</v>
      </c>
      <c r="K26" s="17">
        <v>59.333333333333336</v>
      </c>
      <c r="L26" s="17">
        <v>67.25</v>
      </c>
      <c r="M26" s="17">
        <v>70.285714285714292</v>
      </c>
      <c r="N26" s="51">
        <v>70</v>
      </c>
      <c r="O26" s="51">
        <v>70</v>
      </c>
      <c r="P26" s="51">
        <v>70</v>
      </c>
      <c r="Q26" s="51">
        <v>70</v>
      </c>
      <c r="R26" s="17">
        <v>70</v>
      </c>
      <c r="S26" s="17">
        <v>70</v>
      </c>
      <c r="T26" s="17">
        <v>72</v>
      </c>
    </row>
    <row r="27" spans="2:20" x14ac:dyDescent="0.3">
      <c r="B27" s="3" t="s">
        <v>171</v>
      </c>
      <c r="C27" s="17">
        <v>134.91666666666666</v>
      </c>
      <c r="D27" s="17">
        <v>132.91666666666666</v>
      </c>
      <c r="E27" s="17">
        <v>123.5</v>
      </c>
      <c r="F27" s="17">
        <v>118.66666666666667</v>
      </c>
      <c r="G27" s="17">
        <v>129.75</v>
      </c>
      <c r="H27" s="17">
        <v>139.16666666666666</v>
      </c>
      <c r="I27" s="17">
        <v>121.83333333333333</v>
      </c>
      <c r="J27" s="17">
        <v>120.66666666666667</v>
      </c>
      <c r="K27" s="17">
        <v>128.75</v>
      </c>
      <c r="L27" s="17">
        <v>131.5</v>
      </c>
      <c r="M27" s="17">
        <v>109</v>
      </c>
      <c r="N27" s="51">
        <v>127</v>
      </c>
      <c r="O27" s="51">
        <v>125</v>
      </c>
      <c r="P27" s="51">
        <v>125</v>
      </c>
      <c r="Q27" s="51">
        <v>124</v>
      </c>
      <c r="R27" s="17">
        <v>124</v>
      </c>
      <c r="S27" s="17">
        <v>69</v>
      </c>
      <c r="T27" s="17">
        <v>69</v>
      </c>
    </row>
    <row r="28" spans="2:20" x14ac:dyDescent="0.3">
      <c r="B28" s="3" t="s">
        <v>172</v>
      </c>
      <c r="C28" s="17">
        <v>98.5</v>
      </c>
      <c r="D28" s="17">
        <v>107.83333333333333</v>
      </c>
      <c r="E28" s="17">
        <v>112.41666666666667</v>
      </c>
      <c r="F28" s="17">
        <v>125.66666666666667</v>
      </c>
      <c r="G28" s="17">
        <v>124.08333333333333</v>
      </c>
      <c r="H28" s="17">
        <v>129.83333333333334</v>
      </c>
      <c r="I28" s="17">
        <v>143.5</v>
      </c>
      <c r="J28" s="17">
        <v>163.91666666666666</v>
      </c>
      <c r="K28" s="17">
        <v>181.41666666666666</v>
      </c>
      <c r="L28" s="17">
        <v>181.33333333333334</v>
      </c>
      <c r="M28" s="17">
        <v>166.57142857142858</v>
      </c>
      <c r="N28" s="51">
        <v>170</v>
      </c>
      <c r="O28" s="51">
        <v>168</v>
      </c>
      <c r="P28" s="51">
        <v>169</v>
      </c>
      <c r="Q28" s="51">
        <v>165</v>
      </c>
      <c r="R28" s="17">
        <v>165</v>
      </c>
      <c r="S28" s="17">
        <v>165</v>
      </c>
      <c r="T28" s="17">
        <v>164</v>
      </c>
    </row>
    <row r="29" spans="2:20" x14ac:dyDescent="0.3">
      <c r="B29" s="3" t="s">
        <v>111</v>
      </c>
      <c r="C29" s="17">
        <v>224.75</v>
      </c>
      <c r="D29" s="17">
        <v>252.08333333333334</v>
      </c>
      <c r="E29" s="17">
        <v>251.75</v>
      </c>
      <c r="F29" s="17">
        <v>268.33333333333331</v>
      </c>
      <c r="G29" s="17">
        <v>340</v>
      </c>
      <c r="H29" s="17">
        <v>346</v>
      </c>
      <c r="I29" s="17">
        <v>343.83333333333331</v>
      </c>
      <c r="J29" s="17">
        <v>355.08333333333331</v>
      </c>
      <c r="K29" s="17">
        <v>387.5</v>
      </c>
      <c r="L29" s="17">
        <v>374.41666666666669</v>
      </c>
      <c r="M29" s="17">
        <v>342</v>
      </c>
      <c r="N29" s="51">
        <v>357</v>
      </c>
      <c r="O29" s="51">
        <v>356</v>
      </c>
      <c r="P29" s="51">
        <v>345</v>
      </c>
      <c r="Q29" s="51">
        <v>344</v>
      </c>
      <c r="R29" s="17">
        <v>335</v>
      </c>
      <c r="S29" s="17">
        <v>330</v>
      </c>
      <c r="T29" s="17">
        <v>327</v>
      </c>
    </row>
    <row r="30" spans="2:20" x14ac:dyDescent="0.3">
      <c r="B30" s="3" t="s">
        <v>119</v>
      </c>
      <c r="C30" s="17">
        <v>116.5</v>
      </c>
      <c r="D30" s="17">
        <v>160.66666666666666</v>
      </c>
      <c r="E30" s="17">
        <v>161</v>
      </c>
      <c r="F30" s="17">
        <v>169.75</v>
      </c>
      <c r="G30" s="17">
        <v>170.16666666666666</v>
      </c>
      <c r="H30" s="17">
        <v>165.41666666666666</v>
      </c>
      <c r="I30" s="17">
        <v>182.25</v>
      </c>
      <c r="J30" s="17">
        <v>188.91666666666666</v>
      </c>
      <c r="K30" s="17">
        <v>187.5</v>
      </c>
      <c r="L30" s="17">
        <v>200.66666666666666</v>
      </c>
      <c r="M30" s="17">
        <v>203.71428571428572</v>
      </c>
      <c r="N30" s="51">
        <v>199</v>
      </c>
      <c r="O30" s="51">
        <v>209</v>
      </c>
      <c r="P30" s="51">
        <v>206</v>
      </c>
      <c r="Q30" s="51">
        <v>206</v>
      </c>
      <c r="R30" s="17">
        <v>204</v>
      </c>
      <c r="S30" s="17">
        <v>202</v>
      </c>
      <c r="T30" s="17">
        <v>200</v>
      </c>
    </row>
    <row r="31" spans="2:20" x14ac:dyDescent="0.3">
      <c r="B31" s="3" t="s">
        <v>121</v>
      </c>
      <c r="C31" s="17">
        <v>128.16666666666666</v>
      </c>
      <c r="D31" s="17">
        <v>124.75</v>
      </c>
      <c r="E31" s="17">
        <v>121.41666666666667</v>
      </c>
      <c r="F31" s="17">
        <v>119</v>
      </c>
      <c r="G31" s="17">
        <v>114.83333333333333</v>
      </c>
      <c r="H31" s="17">
        <v>121.58333333333333</v>
      </c>
      <c r="I31" s="17">
        <v>124.75</v>
      </c>
      <c r="J31" s="17">
        <v>129.16666666666666</v>
      </c>
      <c r="K31" s="17">
        <v>133.91666666666666</v>
      </c>
      <c r="L31" s="17">
        <v>159.75</v>
      </c>
      <c r="M31" s="17">
        <v>155</v>
      </c>
      <c r="N31" s="51">
        <v>159</v>
      </c>
      <c r="O31" s="51">
        <v>158</v>
      </c>
      <c r="P31" s="51">
        <v>155</v>
      </c>
      <c r="Q31" s="51">
        <v>155</v>
      </c>
      <c r="R31" s="17">
        <v>153</v>
      </c>
      <c r="S31" s="17">
        <v>153</v>
      </c>
      <c r="T31" s="17">
        <v>152</v>
      </c>
    </row>
    <row r="32" spans="2:20" x14ac:dyDescent="0.3">
      <c r="B32" s="3" t="s">
        <v>147</v>
      </c>
      <c r="C32" s="17">
        <v>175</v>
      </c>
      <c r="D32" s="17">
        <v>127.91666666666667</v>
      </c>
      <c r="E32" s="17">
        <v>119.41666666666667</v>
      </c>
      <c r="F32" s="17">
        <v>114.33333333333333</v>
      </c>
      <c r="G32" s="17">
        <v>110.16666666666667</v>
      </c>
      <c r="H32" s="17">
        <v>105.5</v>
      </c>
      <c r="I32" s="17">
        <v>105.33333333333333</v>
      </c>
      <c r="J32" s="17">
        <v>109.83333333333333</v>
      </c>
      <c r="K32" s="17">
        <v>110.66666666666667</v>
      </c>
      <c r="L32" s="17">
        <v>105.83333333333333</v>
      </c>
      <c r="M32" s="17">
        <v>111.85714285714286</v>
      </c>
      <c r="N32" s="51">
        <v>108</v>
      </c>
      <c r="O32" s="51">
        <v>111</v>
      </c>
      <c r="P32" s="51">
        <v>113</v>
      </c>
      <c r="Q32" s="51">
        <v>111</v>
      </c>
      <c r="R32" s="17">
        <v>114</v>
      </c>
      <c r="S32" s="17">
        <v>113</v>
      </c>
      <c r="T32" s="17">
        <v>113</v>
      </c>
    </row>
    <row r="33" spans="2:20" x14ac:dyDescent="0.3">
      <c r="B33" s="5" t="s">
        <v>150</v>
      </c>
      <c r="C33" s="19">
        <v>378.75</v>
      </c>
      <c r="D33" s="19">
        <v>385.66666666666669</v>
      </c>
      <c r="E33" s="19">
        <v>399.75</v>
      </c>
      <c r="F33" s="19">
        <v>390.33333333333331</v>
      </c>
      <c r="G33" s="19">
        <v>393.16666666666669</v>
      </c>
      <c r="H33" s="19">
        <v>380.33333333333331</v>
      </c>
      <c r="I33" s="19">
        <v>394.66666666666669</v>
      </c>
      <c r="J33" s="19">
        <v>414.83333333333331</v>
      </c>
      <c r="K33" s="19">
        <v>399.5</v>
      </c>
      <c r="L33" s="19">
        <v>379.66666666666669</v>
      </c>
      <c r="M33" s="19">
        <v>358.71428571428572</v>
      </c>
      <c r="N33" s="91">
        <v>363</v>
      </c>
      <c r="O33" s="90">
        <v>361</v>
      </c>
      <c r="P33" s="90">
        <v>361</v>
      </c>
      <c r="Q33" s="90">
        <v>358</v>
      </c>
      <c r="R33" s="18">
        <v>358</v>
      </c>
      <c r="S33" s="18">
        <v>357</v>
      </c>
      <c r="T33" s="18">
        <v>353</v>
      </c>
    </row>
    <row r="34" spans="2:20" x14ac:dyDescent="0.3">
      <c r="B34" s="29" t="s">
        <v>182</v>
      </c>
      <c r="C34" s="33">
        <f t="shared" ref="C34:T34" si="12">+SUM(C35:C38)</f>
        <v>657.25</v>
      </c>
      <c r="D34" s="33">
        <f t="shared" si="12"/>
        <v>655.91666666666663</v>
      </c>
      <c r="E34" s="33">
        <f t="shared" si="12"/>
        <v>636.91666666666663</v>
      </c>
      <c r="F34" s="33">
        <f t="shared" si="12"/>
        <v>659.16666666666663</v>
      </c>
      <c r="G34" s="33">
        <f t="shared" si="12"/>
        <v>673.25</v>
      </c>
      <c r="H34" s="33">
        <f t="shared" ref="H34:M34" si="13">+SUM(H35:H38)</f>
        <v>681.5</v>
      </c>
      <c r="I34" s="33">
        <f t="shared" si="13"/>
        <v>714.58333333333337</v>
      </c>
      <c r="J34" s="33">
        <f t="shared" si="13"/>
        <v>723.41666666666663</v>
      </c>
      <c r="K34" s="33">
        <f t="shared" si="13"/>
        <v>751.33333333333326</v>
      </c>
      <c r="L34" s="33">
        <f t="shared" si="13"/>
        <v>751.5</v>
      </c>
      <c r="M34" s="33">
        <f t="shared" si="13"/>
        <v>739.14285714285722</v>
      </c>
      <c r="N34" s="89">
        <f t="shared" si="12"/>
        <v>750</v>
      </c>
      <c r="O34" s="89">
        <f t="shared" si="12"/>
        <v>750</v>
      </c>
      <c r="P34" s="89">
        <f t="shared" si="12"/>
        <v>745</v>
      </c>
      <c r="Q34" s="89">
        <f t="shared" si="12"/>
        <v>738</v>
      </c>
      <c r="R34" s="120">
        <f t="shared" si="12"/>
        <v>736</v>
      </c>
      <c r="S34" s="120">
        <f t="shared" si="12"/>
        <v>733</v>
      </c>
      <c r="T34" s="120">
        <f t="shared" si="12"/>
        <v>722</v>
      </c>
    </row>
    <row r="35" spans="2:20" x14ac:dyDescent="0.3">
      <c r="B35" s="3" t="s">
        <v>40</v>
      </c>
      <c r="C35" s="17">
        <v>389.25</v>
      </c>
      <c r="D35" s="17">
        <v>390.83333333333331</v>
      </c>
      <c r="E35" s="17">
        <v>383.08333333333331</v>
      </c>
      <c r="F35" s="17">
        <v>413.33333333333331</v>
      </c>
      <c r="G35" s="17">
        <v>419.58333333333331</v>
      </c>
      <c r="H35" s="17">
        <v>419.66666666666669</v>
      </c>
      <c r="I35" s="17">
        <v>444.66666666666669</v>
      </c>
      <c r="J35" s="17">
        <v>456.83333333333331</v>
      </c>
      <c r="K35" s="17">
        <v>470.5</v>
      </c>
      <c r="L35" s="17">
        <v>479.08333333333331</v>
      </c>
      <c r="M35" s="17">
        <v>468.71428571428572</v>
      </c>
      <c r="N35" s="51">
        <v>476</v>
      </c>
      <c r="O35" s="51">
        <v>475</v>
      </c>
      <c r="P35" s="51">
        <v>474</v>
      </c>
      <c r="Q35" s="51">
        <v>470</v>
      </c>
      <c r="R35" s="17">
        <v>467</v>
      </c>
      <c r="S35" s="17">
        <v>465</v>
      </c>
      <c r="T35" s="17">
        <v>454</v>
      </c>
    </row>
    <row r="36" spans="2:20" x14ac:dyDescent="0.3">
      <c r="B36" s="3" t="s">
        <v>129</v>
      </c>
      <c r="C36" s="17">
        <v>59.583333333333336</v>
      </c>
      <c r="D36" s="17">
        <v>61.583333333333336</v>
      </c>
      <c r="E36" s="17">
        <v>60.5</v>
      </c>
      <c r="F36" s="17">
        <v>58.916666666666664</v>
      </c>
      <c r="G36" s="17">
        <v>60.083333333333336</v>
      </c>
      <c r="H36" s="17">
        <v>57.333333333333336</v>
      </c>
      <c r="I36" s="17">
        <v>56.083333333333336</v>
      </c>
      <c r="J36" s="17">
        <v>55.75</v>
      </c>
      <c r="K36" s="17">
        <v>63</v>
      </c>
      <c r="L36" s="17">
        <v>57.166666666666664</v>
      </c>
      <c r="M36" s="17">
        <v>60</v>
      </c>
      <c r="N36" s="90">
        <v>61</v>
      </c>
      <c r="O36" s="90">
        <v>61</v>
      </c>
      <c r="P36" s="90">
        <v>61</v>
      </c>
      <c r="Q36" s="90">
        <v>59</v>
      </c>
      <c r="R36" s="18">
        <v>60</v>
      </c>
      <c r="S36" s="18">
        <v>60</v>
      </c>
      <c r="T36" s="18">
        <v>58</v>
      </c>
    </row>
    <row r="37" spans="2:20" x14ac:dyDescent="0.3">
      <c r="B37" s="3" t="s">
        <v>141</v>
      </c>
      <c r="C37" s="17">
        <v>39.25</v>
      </c>
      <c r="D37" s="17">
        <v>37.083333333333336</v>
      </c>
      <c r="E37" s="17">
        <v>31.916666666666668</v>
      </c>
      <c r="F37" s="17">
        <v>30.25</v>
      </c>
      <c r="G37" s="17">
        <v>31.25</v>
      </c>
      <c r="H37" s="17">
        <v>35.25</v>
      </c>
      <c r="I37" s="17">
        <v>34.25</v>
      </c>
      <c r="J37" s="17">
        <v>32.25</v>
      </c>
      <c r="K37" s="17">
        <v>30.916666666666668</v>
      </c>
      <c r="L37" s="17">
        <v>26.083333333333332</v>
      </c>
      <c r="M37" s="17">
        <v>25.571428571428573</v>
      </c>
      <c r="N37" s="51">
        <v>26</v>
      </c>
      <c r="O37" s="51">
        <v>26</v>
      </c>
      <c r="P37" s="51">
        <v>26</v>
      </c>
      <c r="Q37" s="51">
        <v>25</v>
      </c>
      <c r="R37" s="17">
        <v>24</v>
      </c>
      <c r="S37" s="17">
        <v>25</v>
      </c>
      <c r="T37" s="17">
        <v>27</v>
      </c>
    </row>
    <row r="38" spans="2:20" x14ac:dyDescent="0.3">
      <c r="B38" s="5" t="s">
        <v>154</v>
      </c>
      <c r="C38" s="19">
        <v>169.16666666666666</v>
      </c>
      <c r="D38" s="19">
        <v>166.41666666666666</v>
      </c>
      <c r="E38" s="19">
        <v>161.41666666666666</v>
      </c>
      <c r="F38" s="19">
        <v>156.66666666666666</v>
      </c>
      <c r="G38" s="19">
        <v>162.33333333333334</v>
      </c>
      <c r="H38" s="19">
        <v>169.25</v>
      </c>
      <c r="I38" s="19">
        <v>179.58333333333334</v>
      </c>
      <c r="J38" s="19">
        <v>178.58333333333334</v>
      </c>
      <c r="K38" s="19">
        <v>186.91666666666666</v>
      </c>
      <c r="L38" s="19">
        <v>189.16666666666666</v>
      </c>
      <c r="M38" s="19">
        <v>184.85714285714286</v>
      </c>
      <c r="N38" s="91">
        <v>187</v>
      </c>
      <c r="O38" s="90">
        <v>188</v>
      </c>
      <c r="P38" s="90">
        <v>184</v>
      </c>
      <c r="Q38" s="90">
        <v>184</v>
      </c>
      <c r="R38" s="18">
        <v>185</v>
      </c>
      <c r="S38" s="18">
        <v>183</v>
      </c>
      <c r="T38" s="18">
        <v>183</v>
      </c>
    </row>
    <row r="39" spans="2:20" x14ac:dyDescent="0.3">
      <c r="B39" s="29" t="s">
        <v>183</v>
      </c>
      <c r="C39" s="33">
        <f t="shared" ref="C39:T39" si="14">+SUM(C40:C47)</f>
        <v>598.08333333333337</v>
      </c>
      <c r="D39" s="33">
        <f t="shared" si="14"/>
        <v>605.5</v>
      </c>
      <c r="E39" s="33">
        <f t="shared" si="14"/>
        <v>574</v>
      </c>
      <c r="F39" s="33">
        <f t="shared" si="14"/>
        <v>560.16666666666663</v>
      </c>
      <c r="G39" s="33">
        <f t="shared" si="14"/>
        <v>549.66666666666663</v>
      </c>
      <c r="H39" s="33">
        <f t="shared" si="14"/>
        <v>541.75</v>
      </c>
      <c r="I39" s="33">
        <f t="shared" si="14"/>
        <v>544</v>
      </c>
      <c r="J39" s="33">
        <f t="shared" si="14"/>
        <v>562.58333333333337</v>
      </c>
      <c r="K39" s="33">
        <f t="shared" si="14"/>
        <v>570.75000000000011</v>
      </c>
      <c r="L39" s="33">
        <f t="shared" si="14"/>
        <v>554.33333333333337</v>
      </c>
      <c r="M39" s="33">
        <f t="shared" si="14"/>
        <v>539</v>
      </c>
      <c r="N39" s="89">
        <f t="shared" si="14"/>
        <v>550</v>
      </c>
      <c r="O39" s="89">
        <f t="shared" si="14"/>
        <v>547</v>
      </c>
      <c r="P39" s="89">
        <f t="shared" si="14"/>
        <v>543</v>
      </c>
      <c r="Q39" s="89">
        <f t="shared" si="14"/>
        <v>540</v>
      </c>
      <c r="R39" s="120">
        <f t="shared" si="14"/>
        <v>534</v>
      </c>
      <c r="S39" s="120">
        <f t="shared" si="14"/>
        <v>529</v>
      </c>
      <c r="T39" s="120">
        <f t="shared" si="14"/>
        <v>530</v>
      </c>
    </row>
    <row r="40" spans="2:20" x14ac:dyDescent="0.3">
      <c r="B40" s="3" t="s">
        <v>17</v>
      </c>
      <c r="C40" s="17">
        <v>48.916666666666664</v>
      </c>
      <c r="D40" s="17">
        <v>46.083333333333336</v>
      </c>
      <c r="E40" s="17">
        <v>46.333333333333336</v>
      </c>
      <c r="F40" s="17">
        <v>47.166666666666664</v>
      </c>
      <c r="G40" s="17">
        <v>46.833333333333336</v>
      </c>
      <c r="H40" s="17">
        <v>48.916666666666664</v>
      </c>
      <c r="I40" s="17">
        <v>49.166666666666664</v>
      </c>
      <c r="J40" s="17">
        <v>50.25</v>
      </c>
      <c r="K40" s="17">
        <v>45.833333333333336</v>
      </c>
      <c r="L40" s="17">
        <v>43.333333333333336</v>
      </c>
      <c r="M40" s="17">
        <v>44</v>
      </c>
      <c r="N40" s="51">
        <v>45</v>
      </c>
      <c r="O40" s="51">
        <v>45</v>
      </c>
      <c r="P40" s="51">
        <v>44</v>
      </c>
      <c r="Q40" s="51">
        <v>43</v>
      </c>
      <c r="R40" s="17">
        <v>43</v>
      </c>
      <c r="S40" s="17">
        <v>43</v>
      </c>
      <c r="T40" s="17">
        <v>45</v>
      </c>
    </row>
    <row r="41" spans="2:20" x14ac:dyDescent="0.3">
      <c r="B41" s="3" t="s">
        <v>43</v>
      </c>
      <c r="C41" s="17">
        <v>74.333333333333329</v>
      </c>
      <c r="D41" s="17">
        <v>73.75</v>
      </c>
      <c r="E41" s="17">
        <v>69.833333333333329</v>
      </c>
      <c r="F41" s="17">
        <v>65.666666666666671</v>
      </c>
      <c r="G41" s="17">
        <v>61.25</v>
      </c>
      <c r="H41" s="17">
        <v>62.666666666666664</v>
      </c>
      <c r="I41" s="17">
        <v>63.583333333333336</v>
      </c>
      <c r="J41" s="17">
        <v>68.75</v>
      </c>
      <c r="K41" s="17">
        <v>69.75</v>
      </c>
      <c r="L41" s="17">
        <v>68.166666666666671</v>
      </c>
      <c r="M41" s="17">
        <v>64.428571428571431</v>
      </c>
      <c r="N41" s="51">
        <v>69</v>
      </c>
      <c r="O41" s="51">
        <v>67</v>
      </c>
      <c r="P41" s="51">
        <v>66</v>
      </c>
      <c r="Q41" s="51">
        <v>65</v>
      </c>
      <c r="R41" s="17">
        <v>63</v>
      </c>
      <c r="S41" s="17">
        <v>61</v>
      </c>
      <c r="T41" s="17">
        <v>60</v>
      </c>
    </row>
    <row r="42" spans="2:20" x14ac:dyDescent="0.3">
      <c r="B42" s="3" t="s">
        <v>60</v>
      </c>
      <c r="C42" s="17">
        <v>135.5</v>
      </c>
      <c r="D42" s="17">
        <v>125.91666666666667</v>
      </c>
      <c r="E42" s="17">
        <v>120.91666666666667</v>
      </c>
      <c r="F42" s="17">
        <v>125.5</v>
      </c>
      <c r="G42" s="17">
        <v>121.16666666666667</v>
      </c>
      <c r="H42" s="17">
        <v>116.58333333333333</v>
      </c>
      <c r="I42" s="17">
        <v>119.75</v>
      </c>
      <c r="J42" s="17">
        <v>119.08333333333333</v>
      </c>
      <c r="K42" s="17">
        <v>120.83333333333333</v>
      </c>
      <c r="L42" s="17">
        <v>119.16666666666667</v>
      </c>
      <c r="M42" s="17">
        <v>119.85714285714286</v>
      </c>
      <c r="N42" s="51">
        <v>121</v>
      </c>
      <c r="O42" s="51">
        <v>121</v>
      </c>
      <c r="P42" s="51">
        <v>120</v>
      </c>
      <c r="Q42" s="51">
        <v>119</v>
      </c>
      <c r="R42" s="17">
        <v>119</v>
      </c>
      <c r="S42" s="17">
        <v>120</v>
      </c>
      <c r="T42" s="17">
        <v>119</v>
      </c>
    </row>
    <row r="43" spans="2:20" x14ac:dyDescent="0.3">
      <c r="B43" s="3" t="s">
        <v>63</v>
      </c>
      <c r="C43" s="17">
        <v>40.416666666666664</v>
      </c>
      <c r="D43" s="17">
        <v>43.333333333333336</v>
      </c>
      <c r="E43" s="17">
        <v>46.333333333333336</v>
      </c>
      <c r="F43" s="17">
        <v>46.666666666666664</v>
      </c>
      <c r="G43" s="17">
        <v>50.083333333333336</v>
      </c>
      <c r="H43" s="17">
        <v>49</v>
      </c>
      <c r="I43" s="17">
        <v>51.416666666666664</v>
      </c>
      <c r="J43" s="17">
        <v>50.5</v>
      </c>
      <c r="K43" s="17">
        <v>61.75</v>
      </c>
      <c r="L43" s="17">
        <v>55.083333333333336</v>
      </c>
      <c r="M43" s="17">
        <v>51.142857142857146</v>
      </c>
      <c r="N43" s="51">
        <v>53</v>
      </c>
      <c r="O43" s="51">
        <v>52</v>
      </c>
      <c r="P43" s="51">
        <v>51</v>
      </c>
      <c r="Q43" s="51">
        <v>51</v>
      </c>
      <c r="R43" s="17">
        <v>50</v>
      </c>
      <c r="S43" s="17">
        <v>50</v>
      </c>
      <c r="T43" s="17">
        <v>51</v>
      </c>
    </row>
    <row r="44" spans="2:20" x14ac:dyDescent="0.3">
      <c r="B44" s="3" t="s">
        <v>92</v>
      </c>
      <c r="C44" s="17">
        <v>56.333333333333336</v>
      </c>
      <c r="D44" s="17">
        <v>54.333333333333336</v>
      </c>
      <c r="E44" s="17">
        <v>52.416666666666664</v>
      </c>
      <c r="F44" s="17">
        <v>48.333333333333336</v>
      </c>
      <c r="G44" s="17">
        <v>49.083333333333336</v>
      </c>
      <c r="H44" s="17">
        <v>51.333333333333336</v>
      </c>
      <c r="I44" s="17">
        <v>48.666666666666664</v>
      </c>
      <c r="J44" s="17">
        <v>48.916666666666664</v>
      </c>
      <c r="K44" s="17">
        <v>47.75</v>
      </c>
      <c r="L44" s="17">
        <v>47.333333333333336</v>
      </c>
      <c r="M44" s="17">
        <v>49.142857142857146</v>
      </c>
      <c r="N44" s="51">
        <v>50</v>
      </c>
      <c r="O44" s="51">
        <v>50</v>
      </c>
      <c r="P44" s="51">
        <v>50</v>
      </c>
      <c r="Q44" s="51">
        <v>50</v>
      </c>
      <c r="R44" s="17">
        <v>49</v>
      </c>
      <c r="S44" s="17">
        <v>47</v>
      </c>
      <c r="T44" s="17">
        <v>48</v>
      </c>
    </row>
    <row r="45" spans="2:20" x14ac:dyDescent="0.3">
      <c r="B45" s="3" t="s">
        <v>134</v>
      </c>
      <c r="C45" s="17">
        <v>97.416666666666671</v>
      </c>
      <c r="D45" s="17">
        <v>111.33333333333333</v>
      </c>
      <c r="E45" s="17">
        <v>95.333333333333329</v>
      </c>
      <c r="F45" s="17">
        <v>81.833333333333329</v>
      </c>
      <c r="G45" s="17">
        <v>76.25</v>
      </c>
      <c r="H45" s="17">
        <v>72.5</v>
      </c>
      <c r="I45" s="17">
        <v>67.166666666666671</v>
      </c>
      <c r="J45" s="17">
        <v>63</v>
      </c>
      <c r="K45" s="17">
        <v>62</v>
      </c>
      <c r="L45" s="17">
        <v>57.166666666666664</v>
      </c>
      <c r="M45" s="17">
        <v>54.857142857142854</v>
      </c>
      <c r="N45" s="51">
        <v>55</v>
      </c>
      <c r="O45" s="51">
        <v>54</v>
      </c>
      <c r="P45" s="51">
        <v>55</v>
      </c>
      <c r="Q45" s="51">
        <v>55</v>
      </c>
      <c r="R45" s="17">
        <v>55</v>
      </c>
      <c r="S45" s="17">
        <v>55</v>
      </c>
      <c r="T45" s="17">
        <v>55</v>
      </c>
    </row>
    <row r="46" spans="2:20" x14ac:dyDescent="0.3">
      <c r="B46" s="3" t="s">
        <v>162</v>
      </c>
      <c r="C46" s="17">
        <v>97.5</v>
      </c>
      <c r="D46" s="17">
        <v>99</v>
      </c>
      <c r="E46" s="17">
        <v>96.083333333333329</v>
      </c>
      <c r="F46" s="17">
        <v>97.25</v>
      </c>
      <c r="G46" s="17">
        <v>100.08333333333333</v>
      </c>
      <c r="H46" s="17">
        <v>99.166666666666671</v>
      </c>
      <c r="I46" s="17">
        <v>104.83333333333333</v>
      </c>
      <c r="J46" s="17">
        <v>119</v>
      </c>
      <c r="K46" s="17">
        <v>116.75</v>
      </c>
      <c r="L46" s="17">
        <v>116.91666666666667</v>
      </c>
      <c r="M46" s="17">
        <v>110.28571428571429</v>
      </c>
      <c r="N46" s="51">
        <v>112</v>
      </c>
      <c r="O46" s="51">
        <v>113</v>
      </c>
      <c r="P46" s="51">
        <v>111</v>
      </c>
      <c r="Q46" s="51">
        <v>111</v>
      </c>
      <c r="R46" s="17">
        <v>110</v>
      </c>
      <c r="S46" s="17">
        <v>108</v>
      </c>
      <c r="T46" s="17">
        <v>107</v>
      </c>
    </row>
    <row r="47" spans="2:20" x14ac:dyDescent="0.3">
      <c r="B47" s="5" t="s">
        <v>168</v>
      </c>
      <c r="C47" s="19">
        <v>47.666666666666664</v>
      </c>
      <c r="D47" s="19">
        <v>51.75</v>
      </c>
      <c r="E47" s="19">
        <v>46.75</v>
      </c>
      <c r="F47" s="19">
        <v>47.75</v>
      </c>
      <c r="G47" s="19">
        <v>44.916666666666664</v>
      </c>
      <c r="H47" s="19">
        <v>41.583333333333336</v>
      </c>
      <c r="I47" s="19">
        <v>39.416666666666664</v>
      </c>
      <c r="J47" s="19">
        <v>43.083333333333336</v>
      </c>
      <c r="K47" s="19">
        <v>46.083333333333336</v>
      </c>
      <c r="L47" s="19">
        <v>47.166666666666664</v>
      </c>
      <c r="M47" s="19">
        <v>45.285714285714285</v>
      </c>
      <c r="N47" s="91">
        <v>45</v>
      </c>
      <c r="O47" s="90">
        <v>45</v>
      </c>
      <c r="P47" s="90">
        <v>46</v>
      </c>
      <c r="Q47" s="90">
        <v>46</v>
      </c>
      <c r="R47" s="18">
        <v>45</v>
      </c>
      <c r="S47" s="18">
        <v>45</v>
      </c>
      <c r="T47" s="18">
        <v>45</v>
      </c>
    </row>
    <row r="48" spans="2:20" x14ac:dyDescent="0.3">
      <c r="B48" s="29" t="s">
        <v>184</v>
      </c>
      <c r="C48" s="33">
        <f t="shared" ref="C48:T48" si="15">+SUM(C49:C56)</f>
        <v>1349.3333333333335</v>
      </c>
      <c r="D48" s="33">
        <f t="shared" si="15"/>
        <v>1413.8333333333333</v>
      </c>
      <c r="E48" s="33">
        <f t="shared" si="15"/>
        <v>1460.5833333333335</v>
      </c>
      <c r="F48" s="33">
        <f t="shared" si="15"/>
        <v>1447.1666666666667</v>
      </c>
      <c r="G48" s="33">
        <f t="shared" si="15"/>
        <v>1508</v>
      </c>
      <c r="H48" s="33">
        <f t="shared" ref="H48:M48" si="16">+SUM(H49:H56)</f>
        <v>1542.8333333333333</v>
      </c>
      <c r="I48" s="33">
        <f t="shared" si="16"/>
        <v>1609.5833333333333</v>
      </c>
      <c r="J48" s="33">
        <f t="shared" si="16"/>
        <v>1630.5</v>
      </c>
      <c r="K48" s="33">
        <f t="shared" si="16"/>
        <v>1619.5833333333333</v>
      </c>
      <c r="L48" s="33">
        <f t="shared" si="16"/>
        <v>1499.1666666666667</v>
      </c>
      <c r="M48" s="33">
        <f t="shared" si="16"/>
        <v>1383.4285714285716</v>
      </c>
      <c r="N48" s="89">
        <f t="shared" si="15"/>
        <v>1420</v>
      </c>
      <c r="O48" s="89">
        <f t="shared" si="15"/>
        <v>1409</v>
      </c>
      <c r="P48" s="89">
        <f t="shared" si="15"/>
        <v>1389</v>
      </c>
      <c r="Q48" s="89">
        <f t="shared" si="15"/>
        <v>1385</v>
      </c>
      <c r="R48" s="120">
        <f t="shared" si="15"/>
        <v>1377</v>
      </c>
      <c r="S48" s="120">
        <f t="shared" si="15"/>
        <v>1356</v>
      </c>
      <c r="T48" s="120">
        <f t="shared" si="15"/>
        <v>1348</v>
      </c>
    </row>
    <row r="49" spans="2:20" x14ac:dyDescent="0.3">
      <c r="B49" s="3" t="s">
        <v>10</v>
      </c>
      <c r="C49" s="17">
        <v>41.333333333333336</v>
      </c>
      <c r="D49" s="17">
        <v>44.5</v>
      </c>
      <c r="E49" s="17">
        <v>44</v>
      </c>
      <c r="F49" s="17">
        <v>43.75</v>
      </c>
      <c r="G49" s="17">
        <v>41</v>
      </c>
      <c r="H49" s="17">
        <v>42</v>
      </c>
      <c r="I49" s="17">
        <v>44.25</v>
      </c>
      <c r="J49" s="17">
        <v>47.083333333333336</v>
      </c>
      <c r="K49" s="17">
        <v>50.583333333333336</v>
      </c>
      <c r="L49" s="17">
        <v>47.833333333333336</v>
      </c>
      <c r="M49" s="17">
        <v>47.857142857142854</v>
      </c>
      <c r="N49" s="51">
        <v>47</v>
      </c>
      <c r="O49" s="51">
        <v>48</v>
      </c>
      <c r="P49" s="51">
        <v>48</v>
      </c>
      <c r="Q49" s="51">
        <v>48</v>
      </c>
      <c r="R49" s="17">
        <v>48</v>
      </c>
      <c r="S49" s="17">
        <v>48</v>
      </c>
      <c r="T49" s="17">
        <v>48</v>
      </c>
    </row>
    <row r="50" spans="2:20" x14ac:dyDescent="0.3">
      <c r="B50" s="3" t="s">
        <v>31</v>
      </c>
      <c r="C50" s="17">
        <v>24</v>
      </c>
      <c r="D50" s="17">
        <v>24.166666666666668</v>
      </c>
      <c r="E50" s="17">
        <v>23.5</v>
      </c>
      <c r="F50" s="17">
        <v>24.25</v>
      </c>
      <c r="G50" s="17">
        <v>25</v>
      </c>
      <c r="H50" s="17">
        <v>23.75</v>
      </c>
      <c r="I50" s="17">
        <v>18</v>
      </c>
      <c r="J50" s="17">
        <v>17</v>
      </c>
      <c r="K50" s="17">
        <v>17.333333333333332</v>
      </c>
      <c r="L50" s="17">
        <v>17</v>
      </c>
      <c r="M50" s="17">
        <v>18.142857142857142</v>
      </c>
      <c r="N50" s="51">
        <v>18</v>
      </c>
      <c r="O50" s="51">
        <v>18</v>
      </c>
      <c r="P50" s="51">
        <v>18</v>
      </c>
      <c r="Q50" s="51">
        <v>18</v>
      </c>
      <c r="R50" s="17">
        <v>19</v>
      </c>
      <c r="S50" s="17">
        <v>18</v>
      </c>
      <c r="T50" s="17">
        <v>18</v>
      </c>
    </row>
    <row r="51" spans="2:20" x14ac:dyDescent="0.3">
      <c r="B51" s="3" t="s">
        <v>51</v>
      </c>
      <c r="C51" s="17">
        <v>68.833333333333329</v>
      </c>
      <c r="D51" s="17">
        <v>68.166666666666671</v>
      </c>
      <c r="E51" s="17">
        <v>65.166666666666671</v>
      </c>
      <c r="F51" s="17">
        <v>65.333333333333329</v>
      </c>
      <c r="G51" s="17">
        <v>69.083333333333329</v>
      </c>
      <c r="H51" s="17">
        <v>66.083333333333329</v>
      </c>
      <c r="I51" s="17">
        <v>64.25</v>
      </c>
      <c r="J51" s="17">
        <v>65.833333333333329</v>
      </c>
      <c r="K51" s="17">
        <v>63.666666666666664</v>
      </c>
      <c r="L51" s="17">
        <v>65.166666666666671</v>
      </c>
      <c r="M51" s="17">
        <v>63.714285714285715</v>
      </c>
      <c r="N51" s="51">
        <v>66</v>
      </c>
      <c r="O51" s="51">
        <v>65</v>
      </c>
      <c r="P51" s="51">
        <v>64</v>
      </c>
      <c r="Q51" s="51">
        <v>63</v>
      </c>
      <c r="R51" s="17">
        <v>62</v>
      </c>
      <c r="S51" s="17">
        <v>62</v>
      </c>
      <c r="T51" s="17">
        <v>64</v>
      </c>
    </row>
    <row r="52" spans="2:20" x14ac:dyDescent="0.3">
      <c r="B52" s="3" t="s">
        <v>683</v>
      </c>
      <c r="C52" s="17"/>
      <c r="D52" s="17"/>
      <c r="E52" s="17"/>
      <c r="F52" s="17"/>
      <c r="G52" s="17"/>
      <c r="H52" s="17"/>
      <c r="I52" s="17"/>
      <c r="J52" s="17"/>
      <c r="K52" s="17"/>
      <c r="L52" s="17">
        <v>25.583333333333332</v>
      </c>
      <c r="M52" s="17">
        <v>24.857142857142858</v>
      </c>
      <c r="N52" s="51">
        <v>25</v>
      </c>
      <c r="O52" s="51">
        <v>25</v>
      </c>
      <c r="P52" s="51">
        <v>25</v>
      </c>
      <c r="Q52" s="51">
        <v>25</v>
      </c>
      <c r="R52" s="17">
        <v>25</v>
      </c>
      <c r="S52" s="17">
        <v>25</v>
      </c>
      <c r="T52" s="17">
        <v>24</v>
      </c>
    </row>
    <row r="53" spans="2:20" x14ac:dyDescent="0.3">
      <c r="B53" s="3" t="s">
        <v>79</v>
      </c>
      <c r="C53" s="17">
        <v>35.583333333333336</v>
      </c>
      <c r="D53" s="17">
        <v>43.916666666666664</v>
      </c>
      <c r="E53" s="17">
        <v>42.416666666666664</v>
      </c>
      <c r="F53" s="17">
        <v>41.333333333333336</v>
      </c>
      <c r="G53" s="17">
        <v>42.083333333333336</v>
      </c>
      <c r="H53" s="17">
        <v>42.583333333333336</v>
      </c>
      <c r="I53" s="17">
        <v>47.583333333333336</v>
      </c>
      <c r="J53" s="17">
        <v>48.333333333333336</v>
      </c>
      <c r="K53" s="17">
        <v>45.916666666666664</v>
      </c>
      <c r="L53" s="17">
        <v>46.333333333333336</v>
      </c>
      <c r="M53" s="17">
        <v>46.142857142857146</v>
      </c>
      <c r="N53" s="90">
        <v>46</v>
      </c>
      <c r="O53" s="90">
        <v>47</v>
      </c>
      <c r="P53" s="90">
        <v>46</v>
      </c>
      <c r="Q53" s="90">
        <v>46</v>
      </c>
      <c r="R53" s="18">
        <v>46</v>
      </c>
      <c r="S53" s="18">
        <v>46</v>
      </c>
      <c r="T53" s="18">
        <v>46</v>
      </c>
    </row>
    <row r="54" spans="2:20" x14ac:dyDescent="0.3">
      <c r="B54" s="3" t="s">
        <v>144</v>
      </c>
      <c r="C54" s="17">
        <v>48.083333333333336</v>
      </c>
      <c r="D54" s="17">
        <v>47.083333333333336</v>
      </c>
      <c r="E54" s="17">
        <v>45.916666666666664</v>
      </c>
      <c r="F54" s="17">
        <v>46.083333333333336</v>
      </c>
      <c r="G54" s="17">
        <v>46.333333333333336</v>
      </c>
      <c r="H54" s="17">
        <v>51.833333333333336</v>
      </c>
      <c r="I54" s="17">
        <v>51.75</v>
      </c>
      <c r="J54" s="17">
        <v>48.5</v>
      </c>
      <c r="K54" s="17">
        <v>44.666666666666664</v>
      </c>
      <c r="L54" s="17">
        <v>45.833333333333336</v>
      </c>
      <c r="M54" s="17">
        <v>46.142857142857146</v>
      </c>
      <c r="N54" s="90">
        <v>46</v>
      </c>
      <c r="O54" s="90">
        <v>46</v>
      </c>
      <c r="P54" s="90">
        <v>47</v>
      </c>
      <c r="Q54" s="90">
        <v>46</v>
      </c>
      <c r="R54" s="18">
        <v>46</v>
      </c>
      <c r="S54" s="18">
        <v>46</v>
      </c>
      <c r="T54" s="18">
        <v>46</v>
      </c>
    </row>
    <row r="55" spans="2:20" x14ac:dyDescent="0.3">
      <c r="B55" s="3" t="s">
        <v>163</v>
      </c>
      <c r="C55" s="17">
        <v>875.25</v>
      </c>
      <c r="D55" s="17">
        <v>892.16666666666663</v>
      </c>
      <c r="E55" s="17">
        <v>949.08333333333337</v>
      </c>
      <c r="F55" s="17">
        <v>925</v>
      </c>
      <c r="G55" s="17">
        <v>962</v>
      </c>
      <c r="H55" s="17">
        <v>989</v>
      </c>
      <c r="I55" s="17">
        <v>1045.0833333333333</v>
      </c>
      <c r="J55" s="17">
        <v>1060.5833333333333</v>
      </c>
      <c r="K55" s="17">
        <v>1062.0833333333333</v>
      </c>
      <c r="L55" s="17">
        <v>926.08333333333337</v>
      </c>
      <c r="M55" s="17">
        <v>818</v>
      </c>
      <c r="N55" s="90">
        <v>847</v>
      </c>
      <c r="O55" s="90">
        <v>838</v>
      </c>
      <c r="P55" s="90">
        <v>819</v>
      </c>
      <c r="Q55" s="90">
        <v>821</v>
      </c>
      <c r="R55" s="18">
        <v>816</v>
      </c>
      <c r="S55" s="18">
        <v>797</v>
      </c>
      <c r="T55" s="18">
        <v>788</v>
      </c>
    </row>
    <row r="56" spans="2:20" x14ac:dyDescent="0.3">
      <c r="B56" s="5" t="s">
        <v>164</v>
      </c>
      <c r="C56" s="19">
        <v>256.25</v>
      </c>
      <c r="D56" s="19">
        <v>293.83333333333331</v>
      </c>
      <c r="E56" s="19">
        <v>290.5</v>
      </c>
      <c r="F56" s="19">
        <v>301.41666666666669</v>
      </c>
      <c r="G56" s="19">
        <v>322.5</v>
      </c>
      <c r="H56" s="19">
        <v>327.58333333333331</v>
      </c>
      <c r="I56" s="19">
        <v>338.66666666666669</v>
      </c>
      <c r="J56" s="19">
        <v>343.16666666666669</v>
      </c>
      <c r="K56" s="19">
        <v>335.33333333333331</v>
      </c>
      <c r="L56" s="19">
        <v>325.33333333333331</v>
      </c>
      <c r="M56" s="19">
        <v>318.57142857142856</v>
      </c>
      <c r="N56" s="91">
        <v>325</v>
      </c>
      <c r="O56" s="90">
        <v>322</v>
      </c>
      <c r="P56" s="90">
        <v>322</v>
      </c>
      <c r="Q56" s="90">
        <v>318</v>
      </c>
      <c r="R56" s="18">
        <v>315</v>
      </c>
      <c r="S56" s="18">
        <v>314</v>
      </c>
      <c r="T56" s="18">
        <v>314</v>
      </c>
    </row>
    <row r="57" spans="2:20" x14ac:dyDescent="0.3">
      <c r="B57" s="29" t="s">
        <v>185</v>
      </c>
      <c r="C57" s="33">
        <f t="shared" ref="C57:T57" si="17">+SUM(C58:C59)</f>
        <v>296.58333333333337</v>
      </c>
      <c r="D57" s="33">
        <f t="shared" si="17"/>
        <v>296</v>
      </c>
      <c r="E57" s="33">
        <f t="shared" si="17"/>
        <v>295.83333333333331</v>
      </c>
      <c r="F57" s="33">
        <f t="shared" si="17"/>
        <v>297.91666666666663</v>
      </c>
      <c r="G57" s="33">
        <f t="shared" si="17"/>
        <v>295.5</v>
      </c>
      <c r="H57" s="33">
        <f t="shared" ref="H57:M57" si="18">+SUM(H58:H59)</f>
        <v>255.58333333333334</v>
      </c>
      <c r="I57" s="33">
        <f t="shared" si="18"/>
        <v>282.08333333333331</v>
      </c>
      <c r="J57" s="33">
        <f t="shared" si="18"/>
        <v>278.58333333333331</v>
      </c>
      <c r="K57" s="33">
        <f t="shared" si="18"/>
        <v>270.58333333333331</v>
      </c>
      <c r="L57" s="33">
        <f t="shared" si="18"/>
        <v>268.08333333333331</v>
      </c>
      <c r="M57" s="33">
        <f t="shared" si="18"/>
        <v>259.57142857142856</v>
      </c>
      <c r="N57" s="89">
        <f t="shared" si="17"/>
        <v>266</v>
      </c>
      <c r="O57" s="89">
        <f t="shared" si="17"/>
        <v>266</v>
      </c>
      <c r="P57" s="89">
        <f t="shared" si="17"/>
        <v>265</v>
      </c>
      <c r="Q57" s="89">
        <f t="shared" si="17"/>
        <v>263</v>
      </c>
      <c r="R57" s="120">
        <f t="shared" si="17"/>
        <v>261</v>
      </c>
      <c r="S57" s="120">
        <f t="shared" si="17"/>
        <v>247</v>
      </c>
      <c r="T57" s="120">
        <f t="shared" si="17"/>
        <v>249</v>
      </c>
    </row>
    <row r="58" spans="2:20" x14ac:dyDescent="0.3">
      <c r="B58" s="3" t="s">
        <v>42</v>
      </c>
      <c r="C58" s="17">
        <v>203.08333333333334</v>
      </c>
      <c r="D58" s="17">
        <v>207.33333333333334</v>
      </c>
      <c r="E58" s="17">
        <v>205.75</v>
      </c>
      <c r="F58" s="17">
        <v>200.91666666666666</v>
      </c>
      <c r="G58" s="17">
        <v>192.66666666666666</v>
      </c>
      <c r="H58" s="17">
        <v>189.58333333333334</v>
      </c>
      <c r="I58" s="17">
        <v>206.41666666666666</v>
      </c>
      <c r="J58" s="17">
        <v>199.75</v>
      </c>
      <c r="K58" s="17">
        <v>193.91666666666666</v>
      </c>
      <c r="L58" s="17">
        <v>191.91666666666666</v>
      </c>
      <c r="M58" s="17">
        <v>190.71428571428572</v>
      </c>
      <c r="N58" s="90">
        <v>193</v>
      </c>
      <c r="O58" s="90">
        <v>193</v>
      </c>
      <c r="P58" s="90">
        <v>192</v>
      </c>
      <c r="Q58" s="90">
        <v>190</v>
      </c>
      <c r="R58" s="18">
        <v>189</v>
      </c>
      <c r="S58" s="18">
        <v>189</v>
      </c>
      <c r="T58" s="18">
        <v>189</v>
      </c>
    </row>
    <row r="59" spans="2:20" x14ac:dyDescent="0.3">
      <c r="B59" s="5" t="s">
        <v>110</v>
      </c>
      <c r="C59" s="19">
        <v>93.5</v>
      </c>
      <c r="D59" s="19">
        <v>88.666666666666671</v>
      </c>
      <c r="E59" s="19">
        <v>90.083333333333329</v>
      </c>
      <c r="F59" s="19">
        <v>97</v>
      </c>
      <c r="G59" s="19">
        <v>102.83333333333333</v>
      </c>
      <c r="H59" s="19">
        <v>66</v>
      </c>
      <c r="I59" s="19">
        <v>75.666666666666671</v>
      </c>
      <c r="J59" s="19">
        <v>78.833333333333329</v>
      </c>
      <c r="K59" s="19">
        <v>76.666666666666671</v>
      </c>
      <c r="L59" s="19">
        <v>76.166666666666671</v>
      </c>
      <c r="M59" s="19">
        <v>68.857142857142861</v>
      </c>
      <c r="N59" s="52">
        <v>73</v>
      </c>
      <c r="O59" s="51">
        <v>73</v>
      </c>
      <c r="P59" s="51">
        <v>73</v>
      </c>
      <c r="Q59" s="51">
        <v>73</v>
      </c>
      <c r="R59" s="17">
        <v>72</v>
      </c>
      <c r="S59" s="17">
        <v>58</v>
      </c>
      <c r="T59" s="17">
        <v>60</v>
      </c>
    </row>
    <row r="60" spans="2:20" x14ac:dyDescent="0.3">
      <c r="B60" s="29" t="s">
        <v>186</v>
      </c>
      <c r="C60" s="33">
        <f t="shared" ref="C60:T60" si="19">+SUM(C61:C68)</f>
        <v>795.75000000000011</v>
      </c>
      <c r="D60" s="33">
        <f t="shared" si="19"/>
        <v>798.16666666666663</v>
      </c>
      <c r="E60" s="33">
        <f t="shared" si="19"/>
        <v>792.66666666666663</v>
      </c>
      <c r="F60" s="33">
        <f t="shared" si="19"/>
        <v>816.83333333333337</v>
      </c>
      <c r="G60" s="33">
        <f t="shared" si="19"/>
        <v>804.58333333333337</v>
      </c>
      <c r="H60" s="33">
        <f t="shared" si="19"/>
        <v>798.75</v>
      </c>
      <c r="I60" s="33">
        <f t="shared" si="19"/>
        <v>834.91666666666663</v>
      </c>
      <c r="J60" s="33">
        <f t="shared" si="19"/>
        <v>843.16666666666674</v>
      </c>
      <c r="K60" s="33">
        <f t="shared" si="19"/>
        <v>860.50000000000011</v>
      </c>
      <c r="L60" s="33">
        <f t="shared" si="19"/>
        <v>862.74999999999989</v>
      </c>
      <c r="M60" s="33">
        <f t="shared" si="19"/>
        <v>848.57142857142867</v>
      </c>
      <c r="N60" s="89">
        <f t="shared" si="19"/>
        <v>853</v>
      </c>
      <c r="O60" s="89">
        <f t="shared" si="19"/>
        <v>855</v>
      </c>
      <c r="P60" s="89">
        <f t="shared" si="19"/>
        <v>848</v>
      </c>
      <c r="Q60" s="89">
        <f t="shared" si="19"/>
        <v>843</v>
      </c>
      <c r="R60" s="120">
        <f t="shared" si="19"/>
        <v>849</v>
      </c>
      <c r="S60" s="120">
        <f t="shared" si="19"/>
        <v>844</v>
      </c>
      <c r="T60" s="120">
        <f t="shared" si="19"/>
        <v>848</v>
      </c>
    </row>
    <row r="61" spans="2:20" x14ac:dyDescent="0.3">
      <c r="B61" s="3" t="s">
        <v>3</v>
      </c>
      <c r="C61" s="17">
        <v>106.16666666666667</v>
      </c>
      <c r="D61" s="17">
        <v>104</v>
      </c>
      <c r="E61" s="17">
        <v>106.33333333333333</v>
      </c>
      <c r="F61" s="17">
        <v>110.66666666666667</v>
      </c>
      <c r="G61" s="17">
        <v>112.83333333333333</v>
      </c>
      <c r="H61" s="17">
        <v>111.25</v>
      </c>
      <c r="I61" s="17">
        <v>108.16666666666667</v>
      </c>
      <c r="J61" s="17">
        <v>105.41666666666667</v>
      </c>
      <c r="K61" s="17">
        <v>100.66666666666667</v>
      </c>
      <c r="L61" s="17">
        <v>108</v>
      </c>
      <c r="M61" s="17">
        <v>104.85714285714286</v>
      </c>
      <c r="N61" s="51">
        <v>106</v>
      </c>
      <c r="O61" s="51">
        <v>108</v>
      </c>
      <c r="P61" s="51">
        <v>108</v>
      </c>
      <c r="Q61" s="51">
        <v>103</v>
      </c>
      <c r="R61" s="17">
        <v>104</v>
      </c>
      <c r="S61" s="17">
        <v>103</v>
      </c>
      <c r="T61" s="17">
        <v>102</v>
      </c>
    </row>
    <row r="62" spans="2:20" x14ac:dyDescent="0.3">
      <c r="B62" s="3" t="s">
        <v>23</v>
      </c>
      <c r="C62" s="17">
        <v>29.916666666666668</v>
      </c>
      <c r="D62" s="17">
        <v>31.333333333333332</v>
      </c>
      <c r="E62" s="17">
        <v>31.75</v>
      </c>
      <c r="F62" s="17">
        <v>32.25</v>
      </c>
      <c r="G62" s="17">
        <v>34.416666666666664</v>
      </c>
      <c r="H62" s="17">
        <v>35.5</v>
      </c>
      <c r="I62" s="17">
        <v>35.416666666666664</v>
      </c>
      <c r="J62" s="17">
        <v>35</v>
      </c>
      <c r="K62" s="17">
        <v>33.333333333333336</v>
      </c>
      <c r="L62" s="17">
        <v>27.333333333333332</v>
      </c>
      <c r="M62" s="17">
        <v>23.571428571428573</v>
      </c>
      <c r="N62" s="51">
        <v>25</v>
      </c>
      <c r="O62" s="51">
        <v>25</v>
      </c>
      <c r="P62" s="51">
        <v>25</v>
      </c>
      <c r="Q62" s="51">
        <v>24</v>
      </c>
      <c r="R62" s="17">
        <v>22</v>
      </c>
      <c r="S62" s="17">
        <v>22</v>
      </c>
      <c r="T62" s="17">
        <v>22</v>
      </c>
    </row>
    <row r="63" spans="2:20" x14ac:dyDescent="0.3">
      <c r="B63" s="3" t="s">
        <v>53</v>
      </c>
      <c r="C63" s="17">
        <v>166.75</v>
      </c>
      <c r="D63" s="17">
        <v>166.58333333333334</v>
      </c>
      <c r="E63" s="17">
        <v>160.75</v>
      </c>
      <c r="F63" s="17">
        <v>157.41666666666666</v>
      </c>
      <c r="G63" s="17">
        <v>149.91666666666666</v>
      </c>
      <c r="H63" s="17">
        <v>153.41666666666666</v>
      </c>
      <c r="I63" s="17">
        <v>202.91666666666666</v>
      </c>
      <c r="J63" s="17">
        <v>214.25</v>
      </c>
      <c r="K63" s="17">
        <v>207.33333333333334</v>
      </c>
      <c r="L63" s="17">
        <v>197.91666666666666</v>
      </c>
      <c r="M63" s="17">
        <v>206.85714285714286</v>
      </c>
      <c r="N63" s="51">
        <v>202</v>
      </c>
      <c r="O63" s="51">
        <v>204</v>
      </c>
      <c r="P63" s="51">
        <v>203</v>
      </c>
      <c r="Q63" s="51">
        <v>204</v>
      </c>
      <c r="R63" s="17">
        <v>211</v>
      </c>
      <c r="S63" s="17">
        <v>210</v>
      </c>
      <c r="T63" s="17">
        <v>214</v>
      </c>
    </row>
    <row r="64" spans="2:20" x14ac:dyDescent="0.3">
      <c r="B64" s="3" t="s">
        <v>54</v>
      </c>
      <c r="C64" s="17">
        <v>143.25</v>
      </c>
      <c r="D64" s="17">
        <v>147.33333333333334</v>
      </c>
      <c r="E64" s="17">
        <v>155.75</v>
      </c>
      <c r="F64" s="17">
        <v>168.91666666666666</v>
      </c>
      <c r="G64" s="17">
        <v>169.83333333333334</v>
      </c>
      <c r="H64" s="17">
        <v>170.25</v>
      </c>
      <c r="I64" s="17">
        <v>171.25</v>
      </c>
      <c r="J64" s="17">
        <v>177.5</v>
      </c>
      <c r="K64" s="17">
        <v>177</v>
      </c>
      <c r="L64" s="17">
        <v>180</v>
      </c>
      <c r="M64" s="17">
        <v>175.85714285714286</v>
      </c>
      <c r="N64" s="51">
        <v>178</v>
      </c>
      <c r="O64" s="51">
        <v>178</v>
      </c>
      <c r="P64" s="51">
        <v>176</v>
      </c>
      <c r="Q64" s="51">
        <v>176</v>
      </c>
      <c r="R64" s="17">
        <v>175</v>
      </c>
      <c r="S64" s="17">
        <v>174</v>
      </c>
      <c r="T64" s="17">
        <v>174</v>
      </c>
    </row>
    <row r="65" spans="2:20" x14ac:dyDescent="0.3">
      <c r="B65" s="3" t="s">
        <v>58</v>
      </c>
      <c r="C65" s="17">
        <v>40.25</v>
      </c>
      <c r="D65" s="17">
        <v>37.25</v>
      </c>
      <c r="E65" s="17">
        <v>36.166666666666664</v>
      </c>
      <c r="F65" s="17">
        <v>42.166666666666664</v>
      </c>
      <c r="G65" s="17">
        <v>40.25</v>
      </c>
      <c r="H65" s="17">
        <v>39.416666666666664</v>
      </c>
      <c r="I65" s="17">
        <v>40.5</v>
      </c>
      <c r="J65" s="17">
        <v>36.75</v>
      </c>
      <c r="K65" s="17">
        <v>39</v>
      </c>
      <c r="L65" s="17">
        <v>39.166666666666664</v>
      </c>
      <c r="M65" s="17">
        <v>32.142857142857146</v>
      </c>
      <c r="N65" s="90">
        <v>38</v>
      </c>
      <c r="O65" s="90">
        <v>35</v>
      </c>
      <c r="P65" s="90">
        <v>32</v>
      </c>
      <c r="Q65" s="90">
        <v>30</v>
      </c>
      <c r="R65" s="18">
        <v>30</v>
      </c>
      <c r="S65" s="18">
        <v>30</v>
      </c>
      <c r="T65" s="18">
        <v>30</v>
      </c>
    </row>
    <row r="66" spans="2:20" x14ac:dyDescent="0.3">
      <c r="B66" s="3" t="s">
        <v>70</v>
      </c>
      <c r="C66" s="17">
        <v>183.5</v>
      </c>
      <c r="D66" s="17">
        <v>188.41666666666666</v>
      </c>
      <c r="E66" s="17">
        <v>179.75</v>
      </c>
      <c r="F66" s="17">
        <v>175.16666666666666</v>
      </c>
      <c r="G66" s="17">
        <v>169.08333333333334</v>
      </c>
      <c r="H66" s="17">
        <v>166.33333333333334</v>
      </c>
      <c r="I66" s="17">
        <v>161.75</v>
      </c>
      <c r="J66" s="17">
        <v>158.08333333333334</v>
      </c>
      <c r="K66" s="17">
        <v>188.58333333333334</v>
      </c>
      <c r="L66" s="17">
        <v>197.16666666666666</v>
      </c>
      <c r="M66" s="17">
        <v>192.42857142857142</v>
      </c>
      <c r="N66" s="51">
        <v>191</v>
      </c>
      <c r="O66" s="51">
        <v>192</v>
      </c>
      <c r="P66" s="51">
        <v>191</v>
      </c>
      <c r="Q66" s="51">
        <v>193</v>
      </c>
      <c r="R66" s="17">
        <v>194</v>
      </c>
      <c r="S66" s="17">
        <v>193</v>
      </c>
      <c r="T66" s="17">
        <v>193</v>
      </c>
    </row>
    <row r="67" spans="2:20" x14ac:dyDescent="0.3">
      <c r="B67" s="3" t="s">
        <v>133</v>
      </c>
      <c r="C67" s="17">
        <v>43.833333333333336</v>
      </c>
      <c r="D67" s="17">
        <v>41.333333333333336</v>
      </c>
      <c r="E67" s="17">
        <v>39.5</v>
      </c>
      <c r="F67" s="17">
        <v>40.5</v>
      </c>
      <c r="G67" s="17">
        <v>40.916666666666664</v>
      </c>
      <c r="H67" s="17">
        <v>39.5</v>
      </c>
      <c r="I67" s="17">
        <v>36.666666666666664</v>
      </c>
      <c r="J67" s="17">
        <v>39.5</v>
      </c>
      <c r="K67" s="17">
        <v>38.5</v>
      </c>
      <c r="L67" s="17">
        <v>39</v>
      </c>
      <c r="M67" s="17">
        <v>41</v>
      </c>
      <c r="N67" s="51">
        <v>41</v>
      </c>
      <c r="O67" s="51">
        <v>41</v>
      </c>
      <c r="P67" s="51">
        <v>41</v>
      </c>
      <c r="Q67" s="51">
        <v>41</v>
      </c>
      <c r="R67" s="17">
        <v>41</v>
      </c>
      <c r="S67" s="17">
        <v>41</v>
      </c>
      <c r="T67" s="17">
        <v>41</v>
      </c>
    </row>
    <row r="68" spans="2:20" x14ac:dyDescent="0.3">
      <c r="B68" s="5" t="s">
        <v>146</v>
      </c>
      <c r="C68" s="19">
        <v>82.083333333333329</v>
      </c>
      <c r="D68" s="19">
        <v>81.916666666666671</v>
      </c>
      <c r="E68" s="19">
        <v>82.666666666666671</v>
      </c>
      <c r="F68" s="19">
        <v>89.75</v>
      </c>
      <c r="G68" s="19">
        <v>87.333333333333329</v>
      </c>
      <c r="H68" s="19">
        <v>83.083333333333329</v>
      </c>
      <c r="I68" s="19">
        <v>78.25</v>
      </c>
      <c r="J68" s="19">
        <v>76.666666666666671</v>
      </c>
      <c r="K68" s="19">
        <v>76.083333333333329</v>
      </c>
      <c r="L68" s="19">
        <v>74.166666666666671</v>
      </c>
      <c r="M68" s="19">
        <v>71.857142857142861</v>
      </c>
      <c r="N68" s="91">
        <v>72</v>
      </c>
      <c r="O68" s="90">
        <v>72</v>
      </c>
      <c r="P68" s="90">
        <v>72</v>
      </c>
      <c r="Q68" s="90">
        <v>72</v>
      </c>
      <c r="R68" s="18">
        <v>72</v>
      </c>
      <c r="S68" s="18">
        <v>71</v>
      </c>
      <c r="T68" s="18">
        <v>72</v>
      </c>
    </row>
    <row r="69" spans="2:20" x14ac:dyDescent="0.3">
      <c r="B69" s="29" t="s">
        <v>187</v>
      </c>
      <c r="C69" s="33">
        <f>+SUM(C71:C83)</f>
        <v>1263.8333333333335</v>
      </c>
      <c r="D69" s="33">
        <f t="shared" ref="D69:J69" si="20">+SUM(D71:D83)</f>
        <v>1259.1666666666667</v>
      </c>
      <c r="E69" s="33">
        <f t="shared" si="20"/>
        <v>1226.8333333333335</v>
      </c>
      <c r="F69" s="33">
        <f t="shared" si="20"/>
        <v>1214.3333333333335</v>
      </c>
      <c r="G69" s="33">
        <f t="shared" si="20"/>
        <v>1217.1666666666667</v>
      </c>
      <c r="H69" s="33">
        <f t="shared" si="20"/>
        <v>1193.7499999999998</v>
      </c>
      <c r="I69" s="33">
        <f t="shared" si="20"/>
        <v>1192.2499999999998</v>
      </c>
      <c r="J69" s="33">
        <f t="shared" si="20"/>
        <v>1208.4166666666667</v>
      </c>
      <c r="K69" s="33">
        <f>+SUM(K70:K83)</f>
        <v>1277.3333333333335</v>
      </c>
      <c r="L69" s="33">
        <f>+SUM(L70:L83)</f>
        <v>1292.5833333333333</v>
      </c>
      <c r="M69" s="33">
        <f>+SUM(M70:M83)</f>
        <v>1270.2857142857144</v>
      </c>
      <c r="N69" s="89">
        <f>+SUM(N70:N83)</f>
        <v>1277</v>
      </c>
      <c r="O69" s="89">
        <f t="shared" ref="O69:T69" si="21">+SUM(O70:O83)</f>
        <v>1281</v>
      </c>
      <c r="P69" s="89">
        <f t="shared" si="21"/>
        <v>1277</v>
      </c>
      <c r="Q69" s="89">
        <f t="shared" si="21"/>
        <v>1271</v>
      </c>
      <c r="R69" s="120">
        <f t="shared" si="21"/>
        <v>1264</v>
      </c>
      <c r="S69" s="120">
        <f t="shared" si="21"/>
        <v>1261</v>
      </c>
      <c r="T69" s="120">
        <f t="shared" si="21"/>
        <v>1261</v>
      </c>
    </row>
    <row r="70" spans="2:20" x14ac:dyDescent="0.3">
      <c r="B70" s="3" t="s">
        <v>676</v>
      </c>
      <c r="C70" s="61"/>
      <c r="D70" s="61"/>
      <c r="E70" s="61"/>
      <c r="F70" s="61"/>
      <c r="G70" s="61"/>
      <c r="H70" s="61"/>
      <c r="I70" s="61"/>
      <c r="J70" s="17"/>
      <c r="K70" s="59">
        <v>52.083333333333336</v>
      </c>
      <c r="L70" s="17">
        <v>57.25</v>
      </c>
      <c r="M70" s="17">
        <v>54.142857142857146</v>
      </c>
      <c r="N70" s="51">
        <v>55</v>
      </c>
      <c r="O70" s="51">
        <v>55</v>
      </c>
      <c r="P70" s="51">
        <v>54</v>
      </c>
      <c r="Q70" s="51">
        <v>54</v>
      </c>
      <c r="R70" s="17">
        <v>54</v>
      </c>
      <c r="S70" s="17">
        <v>54</v>
      </c>
      <c r="T70" s="17">
        <v>53</v>
      </c>
    </row>
    <row r="71" spans="2:20" x14ac:dyDescent="0.3">
      <c r="B71" s="3" t="s">
        <v>8</v>
      </c>
      <c r="C71" s="17">
        <v>53.25</v>
      </c>
      <c r="D71" s="17">
        <v>77.833333333333329</v>
      </c>
      <c r="E71" s="17">
        <v>76.75</v>
      </c>
      <c r="F71" s="17">
        <v>79.833333333333329</v>
      </c>
      <c r="G71" s="17">
        <v>82.583333333333329</v>
      </c>
      <c r="H71" s="17">
        <v>79.916666666666671</v>
      </c>
      <c r="I71" s="17">
        <v>73.75</v>
      </c>
      <c r="J71" s="17">
        <v>70</v>
      </c>
      <c r="K71" s="17">
        <v>74.666666666666671</v>
      </c>
      <c r="L71" s="17">
        <v>69.333333333333329</v>
      </c>
      <c r="M71" s="17">
        <v>70</v>
      </c>
      <c r="N71" s="51">
        <v>69</v>
      </c>
      <c r="O71" s="51">
        <v>69</v>
      </c>
      <c r="P71" s="51">
        <v>69</v>
      </c>
      <c r="Q71" s="51">
        <v>70</v>
      </c>
      <c r="R71" s="17">
        <v>71</v>
      </c>
      <c r="S71" s="17">
        <v>71</v>
      </c>
      <c r="T71" s="17">
        <v>71</v>
      </c>
    </row>
    <row r="72" spans="2:20" x14ac:dyDescent="0.3">
      <c r="B72" s="3" t="s">
        <v>19</v>
      </c>
      <c r="C72" s="17">
        <v>70.833333333333329</v>
      </c>
      <c r="D72" s="17">
        <v>73</v>
      </c>
      <c r="E72" s="17">
        <v>71.5</v>
      </c>
      <c r="F72" s="17">
        <v>68.666666666666671</v>
      </c>
      <c r="G72" s="17">
        <v>69.333333333333329</v>
      </c>
      <c r="H72" s="17">
        <v>61.083333333333336</v>
      </c>
      <c r="I72" s="17">
        <v>54.833333333333336</v>
      </c>
      <c r="J72" s="17">
        <v>56.5</v>
      </c>
      <c r="K72" s="17">
        <v>55.833333333333336</v>
      </c>
      <c r="L72" s="17">
        <v>54.083333333333336</v>
      </c>
      <c r="M72" s="17">
        <v>52.142857142857146</v>
      </c>
      <c r="N72" s="51">
        <v>53</v>
      </c>
      <c r="O72" s="51">
        <v>52</v>
      </c>
      <c r="P72" s="51">
        <v>52</v>
      </c>
      <c r="Q72" s="51">
        <v>52</v>
      </c>
      <c r="R72" s="17">
        <v>52</v>
      </c>
      <c r="S72" s="17">
        <v>52</v>
      </c>
      <c r="T72" s="17">
        <v>52</v>
      </c>
    </row>
    <row r="73" spans="2:20" x14ac:dyDescent="0.3">
      <c r="B73" s="3" t="s">
        <v>28</v>
      </c>
      <c r="C73" s="17">
        <v>24.75</v>
      </c>
      <c r="D73" s="17">
        <v>23.833333333333332</v>
      </c>
      <c r="E73" s="17">
        <v>20</v>
      </c>
      <c r="F73" s="17">
        <v>22.083333333333332</v>
      </c>
      <c r="G73" s="17">
        <v>23.25</v>
      </c>
      <c r="H73" s="17">
        <v>21</v>
      </c>
      <c r="I73" s="17">
        <v>20.666666666666668</v>
      </c>
      <c r="J73" s="17">
        <v>21</v>
      </c>
      <c r="K73" s="17">
        <v>21.083333333333332</v>
      </c>
      <c r="L73" s="17">
        <v>22</v>
      </c>
      <c r="M73" s="17">
        <v>22</v>
      </c>
      <c r="N73" s="51">
        <v>22</v>
      </c>
      <c r="O73" s="51">
        <v>22</v>
      </c>
      <c r="P73" s="51">
        <v>22</v>
      </c>
      <c r="Q73" s="51">
        <v>22</v>
      </c>
      <c r="R73" s="17">
        <v>22</v>
      </c>
      <c r="S73" s="17">
        <v>22</v>
      </c>
      <c r="T73" s="17">
        <v>22</v>
      </c>
    </row>
    <row r="74" spans="2:20" x14ac:dyDescent="0.3">
      <c r="B74" s="3" t="s">
        <v>36</v>
      </c>
      <c r="C74" s="17">
        <v>163.25</v>
      </c>
      <c r="D74" s="17">
        <v>164.25</v>
      </c>
      <c r="E74" s="17">
        <v>160.16666666666666</v>
      </c>
      <c r="F74" s="17">
        <v>157</v>
      </c>
      <c r="G74" s="17">
        <v>161.08333333333334</v>
      </c>
      <c r="H74" s="17">
        <v>160.83333333333334</v>
      </c>
      <c r="I74" s="17">
        <v>162</v>
      </c>
      <c r="J74" s="17">
        <v>160.75</v>
      </c>
      <c r="K74" s="17">
        <v>164</v>
      </c>
      <c r="L74" s="17">
        <v>155.66666666666666</v>
      </c>
      <c r="M74" s="17">
        <v>172.14285714285714</v>
      </c>
      <c r="N74" s="90">
        <v>167</v>
      </c>
      <c r="O74" s="90">
        <v>173</v>
      </c>
      <c r="P74" s="90">
        <v>173</v>
      </c>
      <c r="Q74" s="90">
        <v>173</v>
      </c>
      <c r="R74" s="18">
        <v>173</v>
      </c>
      <c r="S74" s="18">
        <v>173</v>
      </c>
      <c r="T74" s="18">
        <v>173</v>
      </c>
    </row>
    <row r="75" spans="2:20" x14ac:dyDescent="0.3">
      <c r="B75" s="3" t="s">
        <v>39</v>
      </c>
      <c r="C75" s="17">
        <v>114.5</v>
      </c>
      <c r="D75" s="17">
        <v>113.33333333333333</v>
      </c>
      <c r="E75" s="17">
        <v>112.66666666666667</v>
      </c>
      <c r="F75" s="17">
        <v>112.58333333333333</v>
      </c>
      <c r="G75" s="17">
        <v>113.08333333333333</v>
      </c>
      <c r="H75" s="17">
        <v>109.91666666666667</v>
      </c>
      <c r="I75" s="17">
        <v>112.33333333333333</v>
      </c>
      <c r="J75" s="17">
        <v>116.5</v>
      </c>
      <c r="K75" s="17">
        <v>114.41666666666667</v>
      </c>
      <c r="L75" s="17">
        <v>115.58333333333333</v>
      </c>
      <c r="M75" s="17">
        <v>116.14285714285714</v>
      </c>
      <c r="N75" s="51">
        <v>117</v>
      </c>
      <c r="O75" s="51">
        <v>118</v>
      </c>
      <c r="P75" s="51">
        <v>117</v>
      </c>
      <c r="Q75" s="51">
        <v>116</v>
      </c>
      <c r="R75" s="17">
        <v>115</v>
      </c>
      <c r="S75" s="17">
        <v>115</v>
      </c>
      <c r="T75" s="17">
        <v>115</v>
      </c>
    </row>
    <row r="76" spans="2:20" x14ac:dyDescent="0.3">
      <c r="B76" s="3" t="s">
        <v>56</v>
      </c>
      <c r="C76" s="17">
        <v>63.833333333333336</v>
      </c>
      <c r="D76" s="17">
        <v>62.833333333333336</v>
      </c>
      <c r="E76" s="17">
        <v>58.166666666666664</v>
      </c>
      <c r="F76" s="17">
        <v>56.416666666666664</v>
      </c>
      <c r="G76" s="17">
        <v>54.666666666666664</v>
      </c>
      <c r="H76" s="17">
        <v>53.083333333333336</v>
      </c>
      <c r="I76" s="17">
        <v>50</v>
      </c>
      <c r="J76" s="17">
        <v>49.583333333333336</v>
      </c>
      <c r="K76" s="17">
        <v>51.333333333333336</v>
      </c>
      <c r="L76" s="17">
        <v>60.5</v>
      </c>
      <c r="M76" s="17">
        <v>49</v>
      </c>
      <c r="N76" s="51">
        <v>58</v>
      </c>
      <c r="O76" s="51">
        <v>57</v>
      </c>
      <c r="P76" s="51">
        <v>48</v>
      </c>
      <c r="Q76" s="51">
        <v>45</v>
      </c>
      <c r="R76" s="17">
        <v>45</v>
      </c>
      <c r="S76" s="17">
        <v>45</v>
      </c>
      <c r="T76" s="17">
        <v>45</v>
      </c>
    </row>
    <row r="77" spans="2:20" x14ac:dyDescent="0.3">
      <c r="B77" s="3" t="s">
        <v>61</v>
      </c>
      <c r="C77" s="17">
        <v>69.083333333333329</v>
      </c>
      <c r="D77" s="17">
        <v>67.833333333333329</v>
      </c>
      <c r="E77" s="17">
        <v>68.916666666666671</v>
      </c>
      <c r="F77" s="17">
        <v>66.666666666666671</v>
      </c>
      <c r="G77" s="17">
        <v>69.583333333333329</v>
      </c>
      <c r="H77" s="17">
        <v>67.25</v>
      </c>
      <c r="I77" s="17">
        <v>63.333333333333336</v>
      </c>
      <c r="J77" s="17">
        <v>65.333333333333329</v>
      </c>
      <c r="K77" s="17">
        <v>62.75</v>
      </c>
      <c r="L77" s="17">
        <v>65.25</v>
      </c>
      <c r="M77" s="17">
        <v>62.285714285714285</v>
      </c>
      <c r="N77" s="51">
        <v>63</v>
      </c>
      <c r="O77" s="51">
        <v>63</v>
      </c>
      <c r="P77" s="51">
        <v>61</v>
      </c>
      <c r="Q77" s="51">
        <v>62</v>
      </c>
      <c r="R77" s="17">
        <v>61</v>
      </c>
      <c r="S77" s="17">
        <v>61</v>
      </c>
      <c r="T77" s="17">
        <v>65</v>
      </c>
    </row>
    <row r="78" spans="2:20" x14ac:dyDescent="0.3">
      <c r="B78" s="3" t="s">
        <v>62</v>
      </c>
      <c r="C78" s="17">
        <v>68.333333333333329</v>
      </c>
      <c r="D78" s="17">
        <v>71.916666666666671</v>
      </c>
      <c r="E78" s="17">
        <v>71.5</v>
      </c>
      <c r="F78" s="17">
        <v>70.333333333333329</v>
      </c>
      <c r="G78" s="17">
        <v>69.583333333333329</v>
      </c>
      <c r="H78" s="17">
        <v>66.166666666666671</v>
      </c>
      <c r="I78" s="17">
        <v>62.25</v>
      </c>
      <c r="J78" s="17">
        <v>60.75</v>
      </c>
      <c r="K78" s="17">
        <v>60.333333333333336</v>
      </c>
      <c r="L78" s="17">
        <v>58.083333333333336</v>
      </c>
      <c r="M78" s="17">
        <v>55.571428571428569</v>
      </c>
      <c r="N78" s="51">
        <v>55</v>
      </c>
      <c r="O78" s="51">
        <v>58</v>
      </c>
      <c r="P78" s="51">
        <v>56</v>
      </c>
      <c r="Q78" s="51">
        <v>55</v>
      </c>
      <c r="R78" s="17">
        <v>55</v>
      </c>
      <c r="S78" s="17">
        <v>55</v>
      </c>
      <c r="T78" s="17">
        <v>55</v>
      </c>
    </row>
    <row r="79" spans="2:20" x14ac:dyDescent="0.3">
      <c r="B79" s="3" t="s">
        <v>84</v>
      </c>
      <c r="C79" s="17">
        <v>107.33333333333333</v>
      </c>
      <c r="D79" s="17">
        <v>105</v>
      </c>
      <c r="E79" s="17">
        <v>102.5</v>
      </c>
      <c r="F79" s="17">
        <v>99.666666666666671</v>
      </c>
      <c r="G79" s="17">
        <v>97</v>
      </c>
      <c r="H79" s="17">
        <v>100.25</v>
      </c>
      <c r="I79" s="17">
        <v>103.66666666666667</v>
      </c>
      <c r="J79" s="17">
        <v>109.66666666666667</v>
      </c>
      <c r="K79" s="17">
        <v>107.08333333333333</v>
      </c>
      <c r="L79" s="17">
        <v>105.25</v>
      </c>
      <c r="M79" s="17">
        <v>92.428571428571431</v>
      </c>
      <c r="N79" s="51">
        <v>98</v>
      </c>
      <c r="O79" s="51">
        <v>94</v>
      </c>
      <c r="P79" s="51">
        <v>93</v>
      </c>
      <c r="Q79" s="51">
        <v>94</v>
      </c>
      <c r="R79" s="17">
        <v>90</v>
      </c>
      <c r="S79" s="17">
        <v>89</v>
      </c>
      <c r="T79" s="17">
        <v>89</v>
      </c>
    </row>
    <row r="80" spans="2:20" x14ac:dyDescent="0.3">
      <c r="B80" s="3" t="s">
        <v>87</v>
      </c>
      <c r="C80" s="17">
        <v>75.166666666666671</v>
      </c>
      <c r="D80" s="17">
        <v>71</v>
      </c>
      <c r="E80" s="17">
        <v>71.083333333333329</v>
      </c>
      <c r="F80" s="17">
        <v>72.666666666666671</v>
      </c>
      <c r="G80" s="17">
        <v>73.75</v>
      </c>
      <c r="H80" s="17">
        <v>77.166666666666671</v>
      </c>
      <c r="I80" s="17">
        <v>79.416666666666671</v>
      </c>
      <c r="J80" s="17">
        <v>79.916666666666671</v>
      </c>
      <c r="K80" s="17">
        <v>84.5</v>
      </c>
      <c r="L80" s="17">
        <v>95</v>
      </c>
      <c r="M80" s="17">
        <v>87.571428571428569</v>
      </c>
      <c r="N80" s="51">
        <v>89</v>
      </c>
      <c r="O80" s="51">
        <v>89</v>
      </c>
      <c r="P80" s="51">
        <v>89</v>
      </c>
      <c r="Q80" s="51">
        <v>88</v>
      </c>
      <c r="R80" s="17">
        <v>87</v>
      </c>
      <c r="S80" s="17">
        <v>86</v>
      </c>
      <c r="T80" s="17">
        <v>85</v>
      </c>
    </row>
    <row r="81" spans="2:20" x14ac:dyDescent="0.3">
      <c r="B81" s="3" t="s">
        <v>90</v>
      </c>
      <c r="C81" s="17">
        <v>322.08333333333331</v>
      </c>
      <c r="D81" s="17">
        <v>304.25</v>
      </c>
      <c r="E81" s="17">
        <v>301.16666666666669</v>
      </c>
      <c r="F81" s="17">
        <v>301.58333333333331</v>
      </c>
      <c r="G81" s="17">
        <v>298.66666666666669</v>
      </c>
      <c r="H81" s="17">
        <v>292</v>
      </c>
      <c r="I81" s="17">
        <v>290.16666666666669</v>
      </c>
      <c r="J81" s="17">
        <v>296.33333333333331</v>
      </c>
      <c r="K81" s="17">
        <v>307.25</v>
      </c>
      <c r="L81" s="17">
        <v>310.33333333333331</v>
      </c>
      <c r="M81" s="17">
        <v>311.42857142857144</v>
      </c>
      <c r="N81" s="90">
        <v>304</v>
      </c>
      <c r="O81" s="90">
        <v>304</v>
      </c>
      <c r="P81" s="90">
        <v>318</v>
      </c>
      <c r="Q81" s="90">
        <v>316</v>
      </c>
      <c r="R81" s="18">
        <v>314</v>
      </c>
      <c r="S81" s="18">
        <v>313</v>
      </c>
      <c r="T81" s="18">
        <v>311</v>
      </c>
    </row>
    <row r="82" spans="2:20" x14ac:dyDescent="0.3">
      <c r="B82" s="3" t="s">
        <v>96</v>
      </c>
      <c r="C82" s="17">
        <v>107.5</v>
      </c>
      <c r="D82" s="17">
        <v>101.16666666666667</v>
      </c>
      <c r="E82" s="17">
        <v>89.416666666666671</v>
      </c>
      <c r="F82" s="17">
        <v>85.416666666666671</v>
      </c>
      <c r="G82" s="17">
        <v>80.75</v>
      </c>
      <c r="H82" s="17">
        <v>79.083333333333329</v>
      </c>
      <c r="I82" s="17">
        <v>93.333333333333329</v>
      </c>
      <c r="J82" s="17">
        <v>95.416666666666671</v>
      </c>
      <c r="K82" s="17">
        <v>95.5</v>
      </c>
      <c r="L82" s="17">
        <v>98.416666666666671</v>
      </c>
      <c r="M82" s="17">
        <v>100.71428571428571</v>
      </c>
      <c r="N82" s="51">
        <v>102</v>
      </c>
      <c r="O82" s="51">
        <v>102</v>
      </c>
      <c r="P82" s="51">
        <v>101</v>
      </c>
      <c r="Q82" s="51">
        <v>100</v>
      </c>
      <c r="R82" s="17">
        <v>100</v>
      </c>
      <c r="S82" s="17">
        <v>100</v>
      </c>
      <c r="T82" s="17">
        <v>100</v>
      </c>
    </row>
    <row r="83" spans="2:20" x14ac:dyDescent="0.3">
      <c r="B83" s="5" t="s">
        <v>118</v>
      </c>
      <c r="C83" s="19">
        <v>23.916666666666668</v>
      </c>
      <c r="D83" s="19">
        <v>22.916666666666668</v>
      </c>
      <c r="E83" s="19">
        <v>23</v>
      </c>
      <c r="F83" s="19">
        <v>21.416666666666668</v>
      </c>
      <c r="G83" s="19">
        <v>23.833333333333332</v>
      </c>
      <c r="H83" s="19">
        <v>26</v>
      </c>
      <c r="I83" s="19">
        <v>26.5</v>
      </c>
      <c r="J83" s="19">
        <v>26.666666666666668</v>
      </c>
      <c r="K83" s="19">
        <v>26.5</v>
      </c>
      <c r="L83" s="19">
        <v>25.833333333333332</v>
      </c>
      <c r="M83" s="19">
        <v>24.714285714285715</v>
      </c>
      <c r="N83" s="52">
        <v>25</v>
      </c>
      <c r="O83" s="51">
        <v>25</v>
      </c>
      <c r="P83" s="51">
        <v>24</v>
      </c>
      <c r="Q83" s="51">
        <v>24</v>
      </c>
      <c r="R83" s="17">
        <v>25</v>
      </c>
      <c r="S83" s="17">
        <v>25</v>
      </c>
      <c r="T83" s="17">
        <v>25</v>
      </c>
    </row>
    <row r="84" spans="2:20" x14ac:dyDescent="0.3">
      <c r="B84" s="29" t="s">
        <v>189</v>
      </c>
      <c r="C84" s="33">
        <f t="shared" ref="C84:T84" si="22">+SUM(C85:C85)</f>
        <v>41.333333333333336</v>
      </c>
      <c r="D84" s="33">
        <f t="shared" si="22"/>
        <v>60.916666666666664</v>
      </c>
      <c r="E84" s="33">
        <f t="shared" si="22"/>
        <v>62.583333333333336</v>
      </c>
      <c r="F84" s="33">
        <f t="shared" si="22"/>
        <v>67.833333333333329</v>
      </c>
      <c r="G84" s="33">
        <f t="shared" si="22"/>
        <v>70.666666666666671</v>
      </c>
      <c r="H84" s="33">
        <f t="shared" ref="H84:M84" si="23">+SUM(H85:H85)</f>
        <v>69.916666666666671</v>
      </c>
      <c r="I84" s="33">
        <f t="shared" si="23"/>
        <v>71.916666666666671</v>
      </c>
      <c r="J84" s="33">
        <f t="shared" si="23"/>
        <v>76.25</v>
      </c>
      <c r="K84" s="33">
        <f t="shared" si="23"/>
        <v>76.583333333333329</v>
      </c>
      <c r="L84" s="33">
        <f t="shared" si="23"/>
        <v>82.75</v>
      </c>
      <c r="M84" s="33">
        <f t="shared" si="23"/>
        <v>86.285714285714292</v>
      </c>
      <c r="N84" s="89">
        <f t="shared" si="22"/>
        <v>86</v>
      </c>
      <c r="O84" s="89">
        <f t="shared" si="22"/>
        <v>87</v>
      </c>
      <c r="P84" s="89">
        <f t="shared" si="22"/>
        <v>86</v>
      </c>
      <c r="Q84" s="89">
        <f t="shared" si="22"/>
        <v>87</v>
      </c>
      <c r="R84" s="120">
        <f t="shared" si="22"/>
        <v>87</v>
      </c>
      <c r="S84" s="120">
        <f t="shared" si="22"/>
        <v>86</v>
      </c>
      <c r="T84" s="120">
        <f t="shared" si="22"/>
        <v>85</v>
      </c>
    </row>
    <row r="85" spans="2:20" x14ac:dyDescent="0.3">
      <c r="B85" s="5" t="s">
        <v>120</v>
      </c>
      <c r="C85" s="19">
        <v>41.333333333333336</v>
      </c>
      <c r="D85" s="19">
        <v>60.916666666666664</v>
      </c>
      <c r="E85" s="19">
        <v>62.583333333333336</v>
      </c>
      <c r="F85" s="19">
        <v>67.833333333333329</v>
      </c>
      <c r="G85" s="19">
        <v>70.666666666666671</v>
      </c>
      <c r="H85" s="19">
        <v>69.916666666666671</v>
      </c>
      <c r="I85" s="19">
        <v>71.916666666666671</v>
      </c>
      <c r="J85" s="19">
        <v>76.25</v>
      </c>
      <c r="K85" s="19">
        <v>76.583333333333329</v>
      </c>
      <c r="L85" s="19">
        <v>82.75</v>
      </c>
      <c r="M85" s="19">
        <v>86.285714285714292</v>
      </c>
      <c r="N85" s="52">
        <v>86</v>
      </c>
      <c r="O85" s="51">
        <v>87</v>
      </c>
      <c r="P85" s="51">
        <v>86</v>
      </c>
      <c r="Q85" s="51">
        <v>87</v>
      </c>
      <c r="R85" s="17">
        <v>87</v>
      </c>
      <c r="S85" s="17">
        <v>86</v>
      </c>
      <c r="T85" s="17">
        <v>85</v>
      </c>
    </row>
    <row r="86" spans="2:20" x14ac:dyDescent="0.3">
      <c r="B86" s="29" t="s">
        <v>190</v>
      </c>
      <c r="C86" s="33">
        <f t="shared" ref="C86:T86" si="24">+SUM(C87:C90)</f>
        <v>550.41666666666674</v>
      </c>
      <c r="D86" s="33">
        <f t="shared" si="24"/>
        <v>573.33333333333326</v>
      </c>
      <c r="E86" s="33">
        <f t="shared" si="24"/>
        <v>589.33333333333326</v>
      </c>
      <c r="F86" s="33">
        <f t="shared" si="24"/>
        <v>588.16666666666674</v>
      </c>
      <c r="G86" s="33">
        <f t="shared" si="24"/>
        <v>588.08333333333337</v>
      </c>
      <c r="H86" s="33">
        <f t="shared" ref="H86:M86" si="25">+SUM(H87:H90)</f>
        <v>580.25</v>
      </c>
      <c r="I86" s="33">
        <f t="shared" si="25"/>
        <v>569.5</v>
      </c>
      <c r="J86" s="33">
        <f t="shared" si="25"/>
        <v>590.25</v>
      </c>
      <c r="K86" s="33">
        <f t="shared" si="25"/>
        <v>607.66666666666674</v>
      </c>
      <c r="L86" s="33">
        <f t="shared" si="25"/>
        <v>627.91666666666674</v>
      </c>
      <c r="M86" s="33">
        <f t="shared" si="25"/>
        <v>613</v>
      </c>
      <c r="N86" s="89">
        <f t="shared" si="24"/>
        <v>620</v>
      </c>
      <c r="O86" s="89">
        <f t="shared" si="24"/>
        <v>613</v>
      </c>
      <c r="P86" s="89">
        <f t="shared" si="24"/>
        <v>609</v>
      </c>
      <c r="Q86" s="89">
        <f t="shared" si="24"/>
        <v>609</v>
      </c>
      <c r="R86" s="120">
        <f t="shared" si="24"/>
        <v>612</v>
      </c>
      <c r="S86" s="120">
        <f t="shared" si="24"/>
        <v>612</v>
      </c>
      <c r="T86" s="120">
        <f t="shared" si="24"/>
        <v>616</v>
      </c>
    </row>
    <row r="87" spans="2:20" x14ac:dyDescent="0.3">
      <c r="B87" s="3" t="s">
        <v>55</v>
      </c>
      <c r="C87" s="17">
        <v>107.25</v>
      </c>
      <c r="D87" s="17">
        <v>107.33333333333333</v>
      </c>
      <c r="E87" s="17">
        <v>118.5</v>
      </c>
      <c r="F87" s="17">
        <v>111.41666666666667</v>
      </c>
      <c r="G87" s="17">
        <v>107</v>
      </c>
      <c r="H87" s="17">
        <v>100.25</v>
      </c>
      <c r="I87" s="17">
        <v>95.833333333333329</v>
      </c>
      <c r="J87" s="17">
        <v>114.5</v>
      </c>
      <c r="K87" s="17">
        <v>117.58333333333333</v>
      </c>
      <c r="L87" s="17">
        <v>125.16666666666667</v>
      </c>
      <c r="M87" s="17">
        <v>120.57142857142857</v>
      </c>
      <c r="N87" s="51">
        <v>124</v>
      </c>
      <c r="O87" s="51">
        <v>121</v>
      </c>
      <c r="P87" s="51">
        <v>118</v>
      </c>
      <c r="Q87" s="51">
        <v>119</v>
      </c>
      <c r="R87" s="17">
        <v>120</v>
      </c>
      <c r="S87" s="17">
        <v>118</v>
      </c>
      <c r="T87" s="17">
        <v>124</v>
      </c>
    </row>
    <row r="88" spans="2:20" x14ac:dyDescent="0.3">
      <c r="B88" s="3" t="s">
        <v>68</v>
      </c>
      <c r="C88" s="17">
        <v>364.41666666666669</v>
      </c>
      <c r="D88" s="17">
        <v>381.58333333333331</v>
      </c>
      <c r="E88" s="17">
        <v>386.5</v>
      </c>
      <c r="F88" s="17">
        <v>391.75</v>
      </c>
      <c r="G88" s="17">
        <v>391.83333333333331</v>
      </c>
      <c r="H88" s="17">
        <v>393.75</v>
      </c>
      <c r="I88" s="17">
        <v>386.66666666666669</v>
      </c>
      <c r="J88" s="17">
        <v>390.08333333333331</v>
      </c>
      <c r="K88" s="17">
        <v>403.75</v>
      </c>
      <c r="L88" s="17">
        <v>417.08333333333331</v>
      </c>
      <c r="M88" s="17">
        <v>408.57142857142856</v>
      </c>
      <c r="N88" s="51">
        <v>412</v>
      </c>
      <c r="O88" s="51">
        <v>408</v>
      </c>
      <c r="P88" s="51">
        <v>406</v>
      </c>
      <c r="Q88" s="51">
        <v>405</v>
      </c>
      <c r="R88" s="17">
        <v>409</v>
      </c>
      <c r="S88" s="17">
        <v>411</v>
      </c>
      <c r="T88" s="17">
        <v>409</v>
      </c>
    </row>
    <row r="89" spans="2:20" x14ac:dyDescent="0.3">
      <c r="B89" s="3" t="s">
        <v>93</v>
      </c>
      <c r="C89" s="17">
        <v>35.75</v>
      </c>
      <c r="D89" s="17">
        <v>44.75</v>
      </c>
      <c r="E89" s="17">
        <v>44.916666666666664</v>
      </c>
      <c r="F89" s="17">
        <v>44.916666666666664</v>
      </c>
      <c r="G89" s="17">
        <v>44.666666666666664</v>
      </c>
      <c r="H89" s="17">
        <v>42.666666666666664</v>
      </c>
      <c r="I89" s="17">
        <v>42.833333333333336</v>
      </c>
      <c r="J89" s="17">
        <v>44.166666666666664</v>
      </c>
      <c r="K89" s="17">
        <v>47.25</v>
      </c>
      <c r="L89" s="17">
        <v>49.583333333333336</v>
      </c>
      <c r="M89" s="17">
        <v>48.428571428571431</v>
      </c>
      <c r="N89" s="51">
        <v>49</v>
      </c>
      <c r="O89" s="51">
        <v>49</v>
      </c>
      <c r="P89" s="51">
        <v>49</v>
      </c>
      <c r="Q89" s="51">
        <v>49</v>
      </c>
      <c r="R89" s="17">
        <v>47</v>
      </c>
      <c r="S89" s="17">
        <v>48</v>
      </c>
      <c r="T89" s="17">
        <v>48</v>
      </c>
    </row>
    <row r="90" spans="2:20" x14ac:dyDescent="0.3">
      <c r="B90" s="3" t="s">
        <v>140</v>
      </c>
      <c r="C90" s="17">
        <v>43</v>
      </c>
      <c r="D90" s="17">
        <v>39.666666666666664</v>
      </c>
      <c r="E90" s="17">
        <v>39.416666666666664</v>
      </c>
      <c r="F90" s="17">
        <v>40.083333333333336</v>
      </c>
      <c r="G90" s="17">
        <v>44.583333333333336</v>
      </c>
      <c r="H90" s="17">
        <v>43.583333333333336</v>
      </c>
      <c r="I90" s="17">
        <v>44.166666666666664</v>
      </c>
      <c r="J90" s="17">
        <v>41.5</v>
      </c>
      <c r="K90" s="17">
        <v>39.083333333333336</v>
      </c>
      <c r="L90" s="17">
        <v>36.083333333333336</v>
      </c>
      <c r="M90" s="17">
        <v>35.428571428571431</v>
      </c>
      <c r="N90" s="51">
        <v>35</v>
      </c>
      <c r="O90" s="51">
        <v>35</v>
      </c>
      <c r="P90" s="51">
        <v>36</v>
      </c>
      <c r="Q90" s="51">
        <v>36</v>
      </c>
      <c r="R90" s="17">
        <v>36</v>
      </c>
      <c r="S90" s="17">
        <v>35</v>
      </c>
      <c r="T90" s="17">
        <v>35</v>
      </c>
    </row>
    <row r="91" spans="2:20" x14ac:dyDescent="0.3">
      <c r="B91" s="29" t="s">
        <v>191</v>
      </c>
      <c r="C91" s="33">
        <f t="shared" ref="C91:G91" si="26">+SUM(C92:C104)</f>
        <v>2363.0833333333335</v>
      </c>
      <c r="D91" s="33">
        <f t="shared" si="26"/>
        <v>2426.5833333333335</v>
      </c>
      <c r="E91" s="33">
        <f t="shared" si="26"/>
        <v>2452.4166666666665</v>
      </c>
      <c r="F91" s="33">
        <f t="shared" si="26"/>
        <v>2509.75</v>
      </c>
      <c r="G91" s="33">
        <f t="shared" si="26"/>
        <v>2591.833333333333</v>
      </c>
      <c r="H91" s="33">
        <f t="shared" ref="H91:K91" si="27">+SUM(H92:H104)</f>
        <v>2611.5</v>
      </c>
      <c r="I91" s="33">
        <f t="shared" si="27"/>
        <v>2756.166666666667</v>
      </c>
      <c r="J91" s="33">
        <f t="shared" si="27"/>
        <v>2783.166666666667</v>
      </c>
      <c r="K91" s="33">
        <f t="shared" si="27"/>
        <v>2883.2499999999995</v>
      </c>
      <c r="L91" s="33">
        <f>+SUM(L92:L105)</f>
        <v>2890.666666666667</v>
      </c>
      <c r="M91" s="33">
        <f>+SUM(M92:M105)</f>
        <v>2838.4285714285716</v>
      </c>
      <c r="N91" s="89">
        <f>+SUM(N92:N105)</f>
        <v>2905</v>
      </c>
      <c r="O91" s="89">
        <f t="shared" ref="O91:T91" si="28">+SUM(O92:O105)</f>
        <v>2886</v>
      </c>
      <c r="P91" s="89">
        <f t="shared" si="28"/>
        <v>2862</v>
      </c>
      <c r="Q91" s="89">
        <f t="shared" si="28"/>
        <v>2790</v>
      </c>
      <c r="R91" s="120">
        <f t="shared" si="28"/>
        <v>2820</v>
      </c>
      <c r="S91" s="120">
        <f t="shared" si="28"/>
        <v>2804</v>
      </c>
      <c r="T91" s="120">
        <f t="shared" si="28"/>
        <v>2802</v>
      </c>
    </row>
    <row r="92" spans="2:20" x14ac:dyDescent="0.3">
      <c r="B92" s="3" t="s">
        <v>15</v>
      </c>
      <c r="C92" s="17">
        <v>105.66666666666667</v>
      </c>
      <c r="D92" s="17">
        <v>114.16666666666667</v>
      </c>
      <c r="E92" s="17">
        <v>122.75</v>
      </c>
      <c r="F92" s="17">
        <v>132.41666666666666</v>
      </c>
      <c r="G92" s="17">
        <v>137.33333333333334</v>
      </c>
      <c r="H92" s="17">
        <v>128.66666666666666</v>
      </c>
      <c r="I92" s="17">
        <v>145.33333333333334</v>
      </c>
      <c r="J92" s="17">
        <v>154.41666666666666</v>
      </c>
      <c r="K92" s="17">
        <v>160.83333333333334</v>
      </c>
      <c r="L92" s="17">
        <v>144.25</v>
      </c>
      <c r="M92" s="17">
        <v>145.57142857142858</v>
      </c>
      <c r="N92" s="51">
        <v>161</v>
      </c>
      <c r="O92" s="51">
        <v>157</v>
      </c>
      <c r="P92" s="51">
        <v>149</v>
      </c>
      <c r="Q92" s="51">
        <v>139</v>
      </c>
      <c r="R92" s="17">
        <v>139</v>
      </c>
      <c r="S92" s="17">
        <v>135</v>
      </c>
      <c r="T92" s="17">
        <v>139</v>
      </c>
    </row>
    <row r="93" spans="2:20" x14ac:dyDescent="0.3">
      <c r="B93" s="3" t="s">
        <v>22</v>
      </c>
      <c r="C93" s="17">
        <v>175.83333333333334</v>
      </c>
      <c r="D93" s="17">
        <v>170.75</v>
      </c>
      <c r="E93" s="17">
        <v>163.91666666666666</v>
      </c>
      <c r="F93" s="17">
        <v>176.58333333333334</v>
      </c>
      <c r="G93" s="17">
        <v>171.66666666666666</v>
      </c>
      <c r="H93" s="17">
        <v>170.91666666666666</v>
      </c>
      <c r="I93" s="17">
        <v>162.41666666666666</v>
      </c>
      <c r="J93" s="17">
        <v>155.41666666666666</v>
      </c>
      <c r="K93" s="17">
        <v>154.33333333333334</v>
      </c>
      <c r="L93" s="17">
        <v>147.91666666666666</v>
      </c>
      <c r="M93" s="17">
        <v>145.71428571428572</v>
      </c>
      <c r="N93" s="51">
        <v>144</v>
      </c>
      <c r="O93" s="51">
        <v>148</v>
      </c>
      <c r="P93" s="51">
        <v>147</v>
      </c>
      <c r="Q93" s="51">
        <v>146</v>
      </c>
      <c r="R93" s="17">
        <v>146</v>
      </c>
      <c r="S93" s="17">
        <v>145</v>
      </c>
      <c r="T93" s="17">
        <v>144</v>
      </c>
    </row>
    <row r="94" spans="2:20" x14ac:dyDescent="0.3">
      <c r="B94" s="3" t="s">
        <v>38</v>
      </c>
      <c r="C94" s="17">
        <v>337.66666666666669</v>
      </c>
      <c r="D94" s="17">
        <v>349.16666666666669</v>
      </c>
      <c r="E94" s="17">
        <v>390.66666666666669</v>
      </c>
      <c r="F94" s="17">
        <v>414.5</v>
      </c>
      <c r="G94" s="17">
        <v>431.5</v>
      </c>
      <c r="H94" s="17">
        <v>388.66666666666669</v>
      </c>
      <c r="I94" s="17">
        <v>362.75</v>
      </c>
      <c r="J94" s="17">
        <v>350.83333333333331</v>
      </c>
      <c r="K94" s="17">
        <v>348.5</v>
      </c>
      <c r="L94" s="17">
        <v>303.75</v>
      </c>
      <c r="M94" s="17">
        <v>300.42857142857144</v>
      </c>
      <c r="N94" s="51">
        <v>319</v>
      </c>
      <c r="O94" s="51">
        <v>313</v>
      </c>
      <c r="P94" s="51">
        <v>308</v>
      </c>
      <c r="Q94" s="51">
        <v>288</v>
      </c>
      <c r="R94" s="17">
        <v>293</v>
      </c>
      <c r="S94" s="17">
        <v>291</v>
      </c>
      <c r="T94" s="17">
        <v>291</v>
      </c>
    </row>
    <row r="95" spans="2:20" x14ac:dyDescent="0.3">
      <c r="B95" s="3" t="s">
        <v>59</v>
      </c>
      <c r="C95" s="17">
        <v>116.33333333333333</v>
      </c>
      <c r="D95" s="17">
        <v>115.08333333333333</v>
      </c>
      <c r="E95" s="17">
        <v>104.33333333333333</v>
      </c>
      <c r="F95" s="17">
        <v>98.75</v>
      </c>
      <c r="G95" s="17">
        <v>92.5</v>
      </c>
      <c r="H95" s="17">
        <v>91.416666666666671</v>
      </c>
      <c r="I95" s="17">
        <v>94.5</v>
      </c>
      <c r="J95" s="51">
        <v>94.916666666666671</v>
      </c>
      <c r="K95" s="17">
        <v>104.58333333333333</v>
      </c>
      <c r="L95" s="17">
        <v>99.083333333333329</v>
      </c>
      <c r="M95" s="17">
        <v>97.142857142857139</v>
      </c>
      <c r="N95" s="51">
        <v>98</v>
      </c>
      <c r="O95" s="51">
        <v>98</v>
      </c>
      <c r="P95" s="51">
        <v>97</v>
      </c>
      <c r="Q95" s="51">
        <v>97</v>
      </c>
      <c r="R95" s="17">
        <v>97</v>
      </c>
      <c r="S95" s="17">
        <v>96</v>
      </c>
      <c r="T95" s="17">
        <v>97</v>
      </c>
    </row>
    <row r="96" spans="2:20" x14ac:dyDescent="0.3">
      <c r="B96" s="3" t="s">
        <v>72</v>
      </c>
      <c r="C96" s="17">
        <v>126.83333333333333</v>
      </c>
      <c r="D96" s="17">
        <v>140.91666666666666</v>
      </c>
      <c r="E96" s="17">
        <v>141.58333333333334</v>
      </c>
      <c r="F96" s="17">
        <v>139.75</v>
      </c>
      <c r="G96" s="17">
        <v>137.25</v>
      </c>
      <c r="H96" s="17">
        <v>130.91666666666666</v>
      </c>
      <c r="I96" s="17">
        <v>131.08333333333334</v>
      </c>
      <c r="J96" s="17">
        <v>129.83333333333334</v>
      </c>
      <c r="K96" s="17">
        <v>141.91666666666666</v>
      </c>
      <c r="L96" s="17">
        <v>149</v>
      </c>
      <c r="M96" s="17">
        <v>140</v>
      </c>
      <c r="N96" s="51">
        <v>143</v>
      </c>
      <c r="O96" s="51">
        <v>141</v>
      </c>
      <c r="P96" s="51">
        <v>140</v>
      </c>
      <c r="Q96" s="51">
        <v>140</v>
      </c>
      <c r="R96" s="17">
        <v>140</v>
      </c>
      <c r="S96" s="17">
        <v>139</v>
      </c>
      <c r="T96" s="17">
        <v>137</v>
      </c>
    </row>
    <row r="97" spans="2:20" x14ac:dyDescent="0.3">
      <c r="B97" s="3" t="s">
        <v>174</v>
      </c>
      <c r="C97" s="17">
        <v>3.75</v>
      </c>
      <c r="D97" s="17">
        <v>1.5</v>
      </c>
      <c r="E97" s="17">
        <v>0</v>
      </c>
      <c r="F97" s="17">
        <v>0</v>
      </c>
      <c r="G97" s="17">
        <v>0</v>
      </c>
      <c r="H97" s="17">
        <v>0</v>
      </c>
      <c r="I97" s="17">
        <v>0</v>
      </c>
      <c r="J97" s="17">
        <v>0</v>
      </c>
      <c r="K97" s="17">
        <v>0</v>
      </c>
      <c r="L97" s="17">
        <v>0</v>
      </c>
      <c r="M97" s="17">
        <v>0</v>
      </c>
      <c r="N97" s="51">
        <v>0</v>
      </c>
      <c r="O97" s="51">
        <v>0</v>
      </c>
      <c r="P97" s="51">
        <v>0</v>
      </c>
      <c r="Q97" s="51">
        <v>0</v>
      </c>
      <c r="R97" s="17">
        <v>0</v>
      </c>
      <c r="S97" s="17">
        <v>0</v>
      </c>
      <c r="T97" s="17">
        <v>0</v>
      </c>
    </row>
    <row r="98" spans="2:20" x14ac:dyDescent="0.3">
      <c r="B98" s="3" t="s">
        <v>74</v>
      </c>
      <c r="C98" s="17">
        <v>178.75</v>
      </c>
      <c r="D98" s="17">
        <v>186.66666666666666</v>
      </c>
      <c r="E98" s="17">
        <v>183.66666666666666</v>
      </c>
      <c r="F98" s="17">
        <v>196.16666666666666</v>
      </c>
      <c r="G98" s="17">
        <v>196.58333333333334</v>
      </c>
      <c r="H98" s="17">
        <v>191.83333333333334</v>
      </c>
      <c r="I98" s="17">
        <v>200.25</v>
      </c>
      <c r="J98" s="17">
        <v>213.33333333333334</v>
      </c>
      <c r="K98" s="17">
        <v>220</v>
      </c>
      <c r="L98" s="17">
        <v>220.08333333333334</v>
      </c>
      <c r="M98" s="17">
        <v>220</v>
      </c>
      <c r="N98" s="51">
        <v>221</v>
      </c>
      <c r="O98" s="51">
        <v>222</v>
      </c>
      <c r="P98" s="51">
        <v>223</v>
      </c>
      <c r="Q98" s="51">
        <v>220</v>
      </c>
      <c r="R98" s="17">
        <v>218</v>
      </c>
      <c r="S98" s="17">
        <v>218</v>
      </c>
      <c r="T98" s="17">
        <v>218</v>
      </c>
    </row>
    <row r="99" spans="2:20" x14ac:dyDescent="0.3">
      <c r="B99" s="3" t="s">
        <v>85</v>
      </c>
      <c r="C99" s="17">
        <v>43.666666666666664</v>
      </c>
      <c r="D99" s="17">
        <v>54.75</v>
      </c>
      <c r="E99" s="17">
        <v>52.666666666666664</v>
      </c>
      <c r="F99" s="17">
        <v>50.333333333333336</v>
      </c>
      <c r="G99" s="17">
        <v>49.333333333333336</v>
      </c>
      <c r="H99" s="17">
        <v>45.666666666666664</v>
      </c>
      <c r="I99" s="17">
        <v>53.083333333333336</v>
      </c>
      <c r="J99" s="17">
        <v>56.75</v>
      </c>
      <c r="K99" s="17">
        <v>53.833333333333336</v>
      </c>
      <c r="L99" s="17">
        <v>51.666666666666664</v>
      </c>
      <c r="M99" s="17">
        <v>52</v>
      </c>
      <c r="N99" s="90">
        <v>52</v>
      </c>
      <c r="O99" s="90">
        <v>52</v>
      </c>
      <c r="P99" s="90">
        <v>52</v>
      </c>
      <c r="Q99" s="90">
        <v>52</v>
      </c>
      <c r="R99" s="18">
        <v>52</v>
      </c>
      <c r="S99" s="18">
        <v>52</v>
      </c>
      <c r="T99" s="18">
        <v>52</v>
      </c>
    </row>
    <row r="100" spans="2:20" x14ac:dyDescent="0.3">
      <c r="B100" s="3" t="s">
        <v>135</v>
      </c>
      <c r="C100" s="17">
        <v>63.5</v>
      </c>
      <c r="D100" s="17">
        <v>57.5</v>
      </c>
      <c r="E100" s="17">
        <v>56.833333333333336</v>
      </c>
      <c r="F100" s="17">
        <v>51.333333333333336</v>
      </c>
      <c r="G100" s="17">
        <v>60.25</v>
      </c>
      <c r="H100" s="17">
        <v>62.416666666666664</v>
      </c>
      <c r="I100" s="17">
        <v>64.916666666666671</v>
      </c>
      <c r="J100" s="17">
        <v>84.416666666666671</v>
      </c>
      <c r="K100" s="17">
        <v>78.166666666666671</v>
      </c>
      <c r="L100" s="17">
        <v>72.5</v>
      </c>
      <c r="M100" s="17">
        <v>63.857142857142854</v>
      </c>
      <c r="N100" s="51">
        <v>65</v>
      </c>
      <c r="O100" s="51">
        <v>65</v>
      </c>
      <c r="P100" s="51">
        <v>65</v>
      </c>
      <c r="Q100" s="51">
        <v>64</v>
      </c>
      <c r="R100" s="17">
        <v>63</v>
      </c>
      <c r="S100" s="17">
        <v>63</v>
      </c>
      <c r="T100" s="17">
        <v>62</v>
      </c>
    </row>
    <row r="101" spans="2:20" x14ac:dyDescent="0.3">
      <c r="B101" s="3" t="s">
        <v>143</v>
      </c>
      <c r="C101" s="17">
        <v>91.833333333333329</v>
      </c>
      <c r="D101" s="17">
        <v>89.75</v>
      </c>
      <c r="E101" s="17">
        <v>89.333333333333329</v>
      </c>
      <c r="F101" s="17">
        <v>86.666666666666671</v>
      </c>
      <c r="G101" s="17">
        <v>100.91666666666667</v>
      </c>
      <c r="H101" s="17">
        <v>111.5</v>
      </c>
      <c r="I101" s="17">
        <v>113.33333333333333</v>
      </c>
      <c r="J101" s="17">
        <v>110</v>
      </c>
      <c r="K101" s="17">
        <v>102.58333333333333</v>
      </c>
      <c r="L101" s="17">
        <v>88.833333333333329</v>
      </c>
      <c r="M101" s="17">
        <v>84</v>
      </c>
      <c r="N101" s="51">
        <v>85</v>
      </c>
      <c r="O101" s="51">
        <v>85</v>
      </c>
      <c r="P101" s="51">
        <v>85</v>
      </c>
      <c r="Q101" s="51">
        <v>85</v>
      </c>
      <c r="R101" s="17">
        <v>85</v>
      </c>
      <c r="S101" s="17">
        <v>81</v>
      </c>
      <c r="T101" s="17">
        <v>82</v>
      </c>
    </row>
    <row r="102" spans="2:20" x14ac:dyDescent="0.3">
      <c r="B102" s="3" t="s">
        <v>148</v>
      </c>
      <c r="C102" s="17">
        <v>88.666666666666671</v>
      </c>
      <c r="D102" s="17">
        <v>100.75</v>
      </c>
      <c r="E102" s="17">
        <v>91.333333333333329</v>
      </c>
      <c r="F102" s="17">
        <v>84</v>
      </c>
      <c r="G102" s="17">
        <v>79.333333333333329</v>
      </c>
      <c r="H102" s="17">
        <v>88.416666666666671</v>
      </c>
      <c r="I102" s="17">
        <v>95</v>
      </c>
      <c r="J102" s="17">
        <v>99.666666666666671</v>
      </c>
      <c r="K102" s="17">
        <v>118.83333333333333</v>
      </c>
      <c r="L102" s="17">
        <v>123.66666666666667</v>
      </c>
      <c r="M102" s="17">
        <v>121.71428571428571</v>
      </c>
      <c r="N102" s="51">
        <v>125</v>
      </c>
      <c r="O102" s="51">
        <v>123</v>
      </c>
      <c r="P102" s="51">
        <v>122</v>
      </c>
      <c r="Q102" s="51">
        <v>120</v>
      </c>
      <c r="R102" s="17">
        <v>121</v>
      </c>
      <c r="S102" s="17">
        <v>120</v>
      </c>
      <c r="T102" s="17">
        <v>121</v>
      </c>
    </row>
    <row r="103" spans="2:20" x14ac:dyDescent="0.3">
      <c r="B103" s="3" t="s">
        <v>151</v>
      </c>
      <c r="C103" s="17">
        <v>903.25</v>
      </c>
      <c r="D103" s="17">
        <v>920.58333333333337</v>
      </c>
      <c r="E103" s="17">
        <v>930.83333333333337</v>
      </c>
      <c r="F103" s="17">
        <v>952.75</v>
      </c>
      <c r="G103" s="17">
        <v>1003.75</v>
      </c>
      <c r="H103" s="17">
        <v>1069.4166666666667</v>
      </c>
      <c r="I103" s="17">
        <v>1202.4166666666667</v>
      </c>
      <c r="J103" s="17">
        <v>1203.25</v>
      </c>
      <c r="K103" s="17">
        <v>1269</v>
      </c>
      <c r="L103" s="17">
        <v>1315.6666666666667</v>
      </c>
      <c r="M103" s="17">
        <v>1301.5714285714287</v>
      </c>
      <c r="N103" s="90">
        <v>1323</v>
      </c>
      <c r="O103" s="90">
        <v>1314</v>
      </c>
      <c r="P103" s="90">
        <v>1308</v>
      </c>
      <c r="Q103" s="90">
        <v>1274</v>
      </c>
      <c r="R103" s="18">
        <v>1300</v>
      </c>
      <c r="S103" s="18">
        <v>1298</v>
      </c>
      <c r="T103" s="18">
        <v>1294</v>
      </c>
    </row>
    <row r="104" spans="2:20" x14ac:dyDescent="0.3">
      <c r="B104" s="3" t="s">
        <v>161</v>
      </c>
      <c r="C104" s="17">
        <v>127.33333333333333</v>
      </c>
      <c r="D104" s="17">
        <v>125</v>
      </c>
      <c r="E104" s="17">
        <v>124.5</v>
      </c>
      <c r="F104" s="17">
        <v>126.5</v>
      </c>
      <c r="G104" s="17">
        <v>131.41666666666666</v>
      </c>
      <c r="H104" s="17">
        <v>131.66666666666666</v>
      </c>
      <c r="I104" s="17">
        <v>131.08333333333334</v>
      </c>
      <c r="J104" s="17">
        <v>130.33333333333334</v>
      </c>
      <c r="K104" s="17">
        <v>130.66666666666666</v>
      </c>
      <c r="L104" s="17">
        <v>133.16666666666666</v>
      </c>
      <c r="M104" s="17">
        <v>129.14285714285714</v>
      </c>
      <c r="N104" s="90">
        <v>132</v>
      </c>
      <c r="O104" s="90">
        <v>131</v>
      </c>
      <c r="P104" s="90">
        <v>129</v>
      </c>
      <c r="Q104" s="90">
        <v>128</v>
      </c>
      <c r="R104" s="18">
        <v>128</v>
      </c>
      <c r="S104" s="18">
        <v>128</v>
      </c>
      <c r="T104" s="18">
        <v>128</v>
      </c>
    </row>
    <row r="105" spans="2:20" x14ac:dyDescent="0.3">
      <c r="B105" s="3" t="s">
        <v>694</v>
      </c>
      <c r="C105" s="17"/>
      <c r="D105" s="17"/>
      <c r="E105" s="17"/>
      <c r="F105" s="17"/>
      <c r="G105" s="17"/>
      <c r="H105" s="17"/>
      <c r="I105" s="17"/>
      <c r="J105" s="17"/>
      <c r="K105" s="17"/>
      <c r="L105" s="17">
        <v>41.083333333333336</v>
      </c>
      <c r="M105" s="17">
        <v>37.285714285714285</v>
      </c>
      <c r="N105" s="90">
        <v>37</v>
      </c>
      <c r="O105" s="90">
        <v>37</v>
      </c>
      <c r="P105" s="90">
        <v>37</v>
      </c>
      <c r="Q105" s="90">
        <v>37</v>
      </c>
      <c r="R105" s="18">
        <v>38</v>
      </c>
      <c r="S105" s="18">
        <v>38</v>
      </c>
      <c r="T105" s="18">
        <v>37</v>
      </c>
    </row>
    <row r="106" spans="2:20" x14ac:dyDescent="0.3">
      <c r="B106" s="29" t="s">
        <v>192</v>
      </c>
      <c r="C106" s="33">
        <f t="shared" ref="C106:T106" si="29">+SUM(C107:C125)</f>
        <v>2866.583333333333</v>
      </c>
      <c r="D106" s="33">
        <f t="shared" si="29"/>
        <v>2788.833333333333</v>
      </c>
      <c r="E106" s="33">
        <f t="shared" si="29"/>
        <v>2667.9166666666665</v>
      </c>
      <c r="F106" s="33">
        <f t="shared" si="29"/>
        <v>2598.8333333333335</v>
      </c>
      <c r="G106" s="33">
        <f t="shared" si="29"/>
        <v>2563.75</v>
      </c>
      <c r="H106" s="33">
        <f t="shared" si="29"/>
        <v>2511.5833333333335</v>
      </c>
      <c r="I106" s="33">
        <f t="shared" si="29"/>
        <v>2517.5</v>
      </c>
      <c r="J106" s="33">
        <f t="shared" si="29"/>
        <v>2507.1666666666665</v>
      </c>
      <c r="K106" s="33">
        <f t="shared" si="29"/>
        <v>2761.9166666666661</v>
      </c>
      <c r="L106" s="33">
        <f t="shared" si="29"/>
        <v>2726.5</v>
      </c>
      <c r="M106" s="33">
        <f t="shared" si="29"/>
        <v>2633.8571428571427</v>
      </c>
      <c r="N106" s="89">
        <f t="shared" si="29"/>
        <v>2659</v>
      </c>
      <c r="O106" s="89">
        <f t="shared" si="29"/>
        <v>2656</v>
      </c>
      <c r="P106" s="89">
        <f t="shared" si="29"/>
        <v>2651</v>
      </c>
      <c r="Q106" s="89">
        <f t="shared" si="29"/>
        <v>2635</v>
      </c>
      <c r="R106" s="120">
        <f t="shared" si="29"/>
        <v>2624</v>
      </c>
      <c r="S106" s="120">
        <f t="shared" si="29"/>
        <v>2610</v>
      </c>
      <c r="T106" s="120">
        <f t="shared" si="29"/>
        <v>2602</v>
      </c>
    </row>
    <row r="107" spans="2:20" x14ac:dyDescent="0.3">
      <c r="B107" s="3" t="s">
        <v>0</v>
      </c>
      <c r="C107" s="17">
        <v>45</v>
      </c>
      <c r="D107" s="17">
        <v>45.083333333333336</v>
      </c>
      <c r="E107" s="17">
        <v>49.416666666666664</v>
      </c>
      <c r="F107" s="17">
        <v>50.166666666666664</v>
      </c>
      <c r="G107" s="17">
        <v>53</v>
      </c>
      <c r="H107" s="17">
        <v>58.166666666666664</v>
      </c>
      <c r="I107" s="17">
        <v>63</v>
      </c>
      <c r="J107" s="17">
        <v>64.583333333333329</v>
      </c>
      <c r="K107" s="17">
        <v>68.083333333333329</v>
      </c>
      <c r="L107" s="17">
        <v>60.666666666666664</v>
      </c>
      <c r="M107" s="17">
        <v>58</v>
      </c>
      <c r="N107" s="51">
        <v>58</v>
      </c>
      <c r="O107" s="51">
        <v>57</v>
      </c>
      <c r="P107" s="51">
        <v>59</v>
      </c>
      <c r="Q107" s="51">
        <v>58</v>
      </c>
      <c r="R107" s="17">
        <v>58</v>
      </c>
      <c r="S107" s="17">
        <v>58</v>
      </c>
      <c r="T107" s="17">
        <v>58</v>
      </c>
    </row>
    <row r="108" spans="2:20" x14ac:dyDescent="0.3">
      <c r="B108" s="3" t="s">
        <v>1</v>
      </c>
      <c r="C108" s="17">
        <v>112.58333333333333</v>
      </c>
      <c r="D108" s="17">
        <v>110.66666666666667</v>
      </c>
      <c r="E108" s="17">
        <v>108.83333333333333</v>
      </c>
      <c r="F108" s="17">
        <v>104.66666666666667</v>
      </c>
      <c r="G108" s="17">
        <v>105.25</v>
      </c>
      <c r="H108" s="17">
        <v>101.58333333333333</v>
      </c>
      <c r="I108" s="17">
        <v>103</v>
      </c>
      <c r="J108" s="17">
        <v>117.58333333333333</v>
      </c>
      <c r="K108" s="17">
        <v>119.25</v>
      </c>
      <c r="L108" s="17">
        <v>119.33333333333333</v>
      </c>
      <c r="M108" s="17">
        <v>121</v>
      </c>
      <c r="N108" s="51">
        <v>122</v>
      </c>
      <c r="O108" s="51">
        <v>122</v>
      </c>
      <c r="P108" s="51">
        <v>122</v>
      </c>
      <c r="Q108" s="51">
        <v>121</v>
      </c>
      <c r="R108" s="17">
        <v>120</v>
      </c>
      <c r="S108" s="17">
        <v>120</v>
      </c>
      <c r="T108" s="17">
        <v>120</v>
      </c>
    </row>
    <row r="109" spans="2:20" x14ac:dyDescent="0.3">
      <c r="B109" s="3" t="s">
        <v>2</v>
      </c>
      <c r="C109" s="17">
        <v>133</v>
      </c>
      <c r="D109" s="17">
        <v>128.66666666666666</v>
      </c>
      <c r="E109" s="17">
        <v>122.5</v>
      </c>
      <c r="F109" s="17">
        <v>112.25</v>
      </c>
      <c r="G109" s="17">
        <v>103.08333333333333</v>
      </c>
      <c r="H109" s="17">
        <v>103</v>
      </c>
      <c r="I109" s="17">
        <v>96.75</v>
      </c>
      <c r="J109" s="17">
        <v>91.666666666666671</v>
      </c>
      <c r="K109" s="17">
        <v>87</v>
      </c>
      <c r="L109" s="17">
        <v>89.833333333333329</v>
      </c>
      <c r="M109" s="17">
        <v>86.285714285714292</v>
      </c>
      <c r="N109" s="51">
        <v>87</v>
      </c>
      <c r="O109" s="51">
        <v>87</v>
      </c>
      <c r="P109" s="51">
        <v>86</v>
      </c>
      <c r="Q109" s="51">
        <v>86</v>
      </c>
      <c r="R109" s="17">
        <v>87</v>
      </c>
      <c r="S109" s="17">
        <v>86</v>
      </c>
      <c r="T109" s="17">
        <v>85</v>
      </c>
    </row>
    <row r="110" spans="2:20" x14ac:dyDescent="0.3">
      <c r="B110" s="3" t="s">
        <v>5</v>
      </c>
      <c r="C110" s="17">
        <v>52.916666666666664</v>
      </c>
      <c r="D110" s="17">
        <v>55.333333333333336</v>
      </c>
      <c r="E110" s="17">
        <v>52.833333333333336</v>
      </c>
      <c r="F110" s="17">
        <v>51.833333333333336</v>
      </c>
      <c r="G110" s="17">
        <v>52.75</v>
      </c>
      <c r="H110" s="17">
        <v>54.666666666666664</v>
      </c>
      <c r="I110" s="17">
        <v>59.833333333333336</v>
      </c>
      <c r="J110" s="17">
        <v>61.583333333333336</v>
      </c>
      <c r="K110" s="17">
        <v>64.333333333333329</v>
      </c>
      <c r="L110" s="17">
        <v>71.166666666666671</v>
      </c>
      <c r="M110" s="17">
        <v>77.857142857142861</v>
      </c>
      <c r="N110" s="51">
        <v>78</v>
      </c>
      <c r="O110" s="51">
        <v>78</v>
      </c>
      <c r="P110" s="51">
        <v>80</v>
      </c>
      <c r="Q110" s="51">
        <v>79</v>
      </c>
      <c r="R110" s="17">
        <v>78</v>
      </c>
      <c r="S110" s="17">
        <v>76</v>
      </c>
      <c r="T110" s="17">
        <v>76</v>
      </c>
    </row>
    <row r="111" spans="2:20" x14ac:dyDescent="0.3">
      <c r="B111" s="3" t="s">
        <v>14</v>
      </c>
      <c r="C111" s="17">
        <v>59.916666666666664</v>
      </c>
      <c r="D111" s="17">
        <v>56.333333333333336</v>
      </c>
      <c r="E111" s="17">
        <v>57.333333333333336</v>
      </c>
      <c r="F111" s="17">
        <v>59.75</v>
      </c>
      <c r="G111" s="17">
        <v>59.416666666666664</v>
      </c>
      <c r="H111" s="17">
        <v>60.083333333333336</v>
      </c>
      <c r="I111" s="17">
        <v>63.166666666666664</v>
      </c>
      <c r="J111" s="17">
        <v>63.333333333333336</v>
      </c>
      <c r="K111" s="17">
        <v>60.833333333333336</v>
      </c>
      <c r="L111" s="17">
        <v>60.5</v>
      </c>
      <c r="M111" s="17">
        <v>56</v>
      </c>
      <c r="N111" s="90">
        <v>57</v>
      </c>
      <c r="O111" s="90">
        <v>57</v>
      </c>
      <c r="P111" s="90">
        <v>55</v>
      </c>
      <c r="Q111" s="90">
        <v>55</v>
      </c>
      <c r="R111" s="18">
        <v>56</v>
      </c>
      <c r="S111" s="18">
        <v>56</v>
      </c>
      <c r="T111" s="18">
        <v>56</v>
      </c>
    </row>
    <row r="112" spans="2:20" x14ac:dyDescent="0.3">
      <c r="B112" s="3" t="s">
        <v>173</v>
      </c>
      <c r="C112" s="17">
        <v>27.083333333333332</v>
      </c>
      <c r="D112" s="17">
        <v>27.833333333333332</v>
      </c>
      <c r="E112" s="17">
        <v>28.583333333333332</v>
      </c>
      <c r="F112" s="17">
        <v>30.166666666666668</v>
      </c>
      <c r="G112" s="17">
        <v>31.083333333333332</v>
      </c>
      <c r="H112" s="17">
        <v>30.916666666666668</v>
      </c>
      <c r="I112" s="17">
        <v>27.75</v>
      </c>
      <c r="J112" s="17">
        <v>27.833333333333332</v>
      </c>
      <c r="K112" s="17">
        <v>29.583333333333332</v>
      </c>
      <c r="L112" s="17">
        <v>27.416666666666668</v>
      </c>
      <c r="M112" s="17">
        <v>27.285714285714285</v>
      </c>
      <c r="N112" s="51">
        <v>27</v>
      </c>
      <c r="O112" s="51">
        <v>27</v>
      </c>
      <c r="P112" s="51">
        <v>27</v>
      </c>
      <c r="Q112" s="51">
        <v>27</v>
      </c>
      <c r="R112" s="17">
        <v>27</v>
      </c>
      <c r="S112" s="17">
        <v>28</v>
      </c>
      <c r="T112" s="17">
        <v>28</v>
      </c>
    </row>
    <row r="113" spans="2:20" x14ac:dyDescent="0.3">
      <c r="B113" s="3" t="s">
        <v>34</v>
      </c>
      <c r="C113" s="17">
        <v>35.666666666666664</v>
      </c>
      <c r="D113" s="17">
        <v>36</v>
      </c>
      <c r="E113" s="17">
        <v>30.916666666666668</v>
      </c>
      <c r="F113" s="17">
        <v>31.25</v>
      </c>
      <c r="G113" s="17">
        <v>29.833333333333332</v>
      </c>
      <c r="H113" s="17">
        <v>31.083333333333332</v>
      </c>
      <c r="I113" s="17">
        <v>33.583333333333336</v>
      </c>
      <c r="J113" s="17">
        <v>36.833333333333336</v>
      </c>
      <c r="K113" s="17">
        <v>37.25</v>
      </c>
      <c r="L113" s="17">
        <v>35.5</v>
      </c>
      <c r="M113" s="17">
        <v>34</v>
      </c>
      <c r="N113" s="51">
        <v>34</v>
      </c>
      <c r="O113" s="51">
        <v>34</v>
      </c>
      <c r="P113" s="51">
        <v>34</v>
      </c>
      <c r="Q113" s="51">
        <v>34</v>
      </c>
      <c r="R113" s="17">
        <v>34</v>
      </c>
      <c r="S113" s="17">
        <v>34</v>
      </c>
      <c r="T113" s="17">
        <v>34</v>
      </c>
    </row>
    <row r="114" spans="2:20" x14ac:dyDescent="0.3">
      <c r="B114" s="3" t="s">
        <v>35</v>
      </c>
      <c r="C114" s="17">
        <v>113.58333333333333</v>
      </c>
      <c r="D114" s="17">
        <v>109.75</v>
      </c>
      <c r="E114" s="17">
        <v>116.08333333333333</v>
      </c>
      <c r="F114" s="17">
        <v>121.58333333333333</v>
      </c>
      <c r="G114" s="17">
        <v>130.16666666666666</v>
      </c>
      <c r="H114" s="17">
        <v>136.58333333333334</v>
      </c>
      <c r="I114" s="17">
        <v>137.66666666666666</v>
      </c>
      <c r="J114" s="17">
        <v>138.25</v>
      </c>
      <c r="K114" s="17">
        <v>141.91666666666666</v>
      </c>
      <c r="L114" s="17">
        <v>145.33333333333334</v>
      </c>
      <c r="M114" s="17">
        <v>144.42857142857142</v>
      </c>
      <c r="N114" s="90">
        <v>145</v>
      </c>
      <c r="O114" s="90">
        <v>146</v>
      </c>
      <c r="P114" s="90">
        <v>145</v>
      </c>
      <c r="Q114" s="90">
        <v>145</v>
      </c>
      <c r="R114" s="18">
        <v>145</v>
      </c>
      <c r="S114" s="18">
        <v>144</v>
      </c>
      <c r="T114" s="18">
        <v>141</v>
      </c>
    </row>
    <row r="115" spans="2:20" x14ac:dyDescent="0.3">
      <c r="B115" s="3" t="s">
        <v>47</v>
      </c>
      <c r="C115" s="17">
        <v>64.083333333333329</v>
      </c>
      <c r="D115" s="17">
        <v>65.666666666666671</v>
      </c>
      <c r="E115" s="17">
        <v>63.5</v>
      </c>
      <c r="F115" s="17">
        <v>60.333333333333336</v>
      </c>
      <c r="G115" s="17">
        <v>62.083333333333336</v>
      </c>
      <c r="H115" s="17">
        <v>64.666666666666671</v>
      </c>
      <c r="I115" s="17">
        <v>70.333333333333329</v>
      </c>
      <c r="J115" s="17">
        <v>74.583333333333329</v>
      </c>
      <c r="K115" s="17">
        <v>76.416666666666671</v>
      </c>
      <c r="L115" s="17">
        <v>70.333333333333329</v>
      </c>
      <c r="M115" s="17">
        <v>61.714285714285715</v>
      </c>
      <c r="N115" s="90">
        <v>66</v>
      </c>
      <c r="O115" s="90">
        <v>65</v>
      </c>
      <c r="P115" s="90">
        <v>63</v>
      </c>
      <c r="Q115" s="90">
        <v>61</v>
      </c>
      <c r="R115" s="18">
        <v>61</v>
      </c>
      <c r="S115" s="18">
        <v>58</v>
      </c>
      <c r="T115" s="18">
        <v>58</v>
      </c>
    </row>
    <row r="116" spans="2:20" x14ac:dyDescent="0.3">
      <c r="B116" s="3" t="s">
        <v>71</v>
      </c>
      <c r="C116" s="17">
        <v>27.75</v>
      </c>
      <c r="D116" s="17">
        <v>26.5</v>
      </c>
      <c r="E116" s="17">
        <v>26.75</v>
      </c>
      <c r="F116" s="17">
        <v>27.916666666666668</v>
      </c>
      <c r="G116" s="17">
        <v>28.666666666666668</v>
      </c>
      <c r="H116" s="17">
        <v>28.333333333333332</v>
      </c>
      <c r="I116" s="17">
        <v>27.583333333333332</v>
      </c>
      <c r="J116" s="17">
        <v>27.5</v>
      </c>
      <c r="K116" s="17">
        <v>26.416666666666668</v>
      </c>
      <c r="L116" s="17">
        <v>31.666666666666668</v>
      </c>
      <c r="M116" s="17">
        <v>30</v>
      </c>
      <c r="N116" s="51">
        <v>33</v>
      </c>
      <c r="O116" s="51">
        <v>31</v>
      </c>
      <c r="P116" s="51">
        <v>30</v>
      </c>
      <c r="Q116" s="51">
        <v>30</v>
      </c>
      <c r="R116" s="17">
        <v>29</v>
      </c>
      <c r="S116" s="17">
        <v>28</v>
      </c>
      <c r="T116" s="17">
        <v>29</v>
      </c>
    </row>
    <row r="117" spans="2:20" x14ac:dyDescent="0.3">
      <c r="B117" s="3" t="s">
        <v>80</v>
      </c>
      <c r="C117" s="17">
        <v>33.333333333333336</v>
      </c>
      <c r="D117" s="17">
        <v>33.583333333333336</v>
      </c>
      <c r="E117" s="17">
        <v>32.916666666666664</v>
      </c>
      <c r="F117" s="17">
        <v>31.833333333333332</v>
      </c>
      <c r="G117" s="17">
        <v>31.583333333333332</v>
      </c>
      <c r="H117" s="17">
        <v>30.5</v>
      </c>
      <c r="I117" s="17">
        <v>31.416666666666668</v>
      </c>
      <c r="J117" s="17">
        <v>31.916666666666668</v>
      </c>
      <c r="K117" s="17">
        <v>27.25</v>
      </c>
      <c r="L117" s="17">
        <v>26.166666666666668</v>
      </c>
      <c r="M117" s="17">
        <v>24.428571428571427</v>
      </c>
      <c r="N117" s="90">
        <v>26</v>
      </c>
      <c r="O117" s="90">
        <v>26</v>
      </c>
      <c r="P117" s="90">
        <v>27</v>
      </c>
      <c r="Q117" s="90">
        <v>23</v>
      </c>
      <c r="R117" s="18">
        <v>23</v>
      </c>
      <c r="S117" s="18">
        <v>23</v>
      </c>
      <c r="T117" s="18">
        <v>23</v>
      </c>
    </row>
    <row r="118" spans="2:20" x14ac:dyDescent="0.3">
      <c r="B118" s="3" t="s">
        <v>684</v>
      </c>
      <c r="C118" s="17"/>
      <c r="D118" s="17"/>
      <c r="E118" s="17"/>
      <c r="F118" s="17"/>
      <c r="G118" s="17"/>
      <c r="H118" s="17"/>
      <c r="I118" s="17"/>
      <c r="J118" s="17"/>
      <c r="K118" s="17"/>
      <c r="L118" s="17">
        <v>32.416666666666664</v>
      </c>
      <c r="M118" s="17">
        <v>31.285714285714285</v>
      </c>
      <c r="N118" s="90">
        <v>32</v>
      </c>
      <c r="O118" s="90">
        <v>32</v>
      </c>
      <c r="P118" s="90">
        <v>31</v>
      </c>
      <c r="Q118" s="90">
        <v>31</v>
      </c>
      <c r="R118" s="18">
        <v>31</v>
      </c>
      <c r="S118" s="18">
        <v>31</v>
      </c>
      <c r="T118" s="18">
        <v>31</v>
      </c>
    </row>
    <row r="119" spans="2:20" x14ac:dyDescent="0.3">
      <c r="B119" s="3" t="s">
        <v>112</v>
      </c>
      <c r="C119" s="17">
        <v>1427.8333333333333</v>
      </c>
      <c r="D119" s="17">
        <v>1363.9166666666667</v>
      </c>
      <c r="E119" s="17">
        <v>1248.5</v>
      </c>
      <c r="F119" s="17">
        <v>1199.5</v>
      </c>
      <c r="G119" s="17">
        <v>1159.8333333333333</v>
      </c>
      <c r="H119" s="17">
        <v>1108.6666666666667</v>
      </c>
      <c r="I119" s="17">
        <v>1065</v>
      </c>
      <c r="J119" s="17">
        <v>1021.4166666666666</v>
      </c>
      <c r="K119" s="17">
        <v>1225.3333333333333</v>
      </c>
      <c r="L119" s="17">
        <v>1194.3333333333333</v>
      </c>
      <c r="M119" s="17">
        <v>1132.2857142857142</v>
      </c>
      <c r="N119" s="90">
        <v>1145</v>
      </c>
      <c r="O119" s="90">
        <v>1142</v>
      </c>
      <c r="P119" s="90">
        <v>1139</v>
      </c>
      <c r="Q119" s="90">
        <v>1130</v>
      </c>
      <c r="R119" s="18">
        <v>1125</v>
      </c>
      <c r="S119" s="18">
        <v>1123</v>
      </c>
      <c r="T119" s="18">
        <v>1122</v>
      </c>
    </row>
    <row r="120" spans="2:20" ht="27.6" x14ac:dyDescent="0.3">
      <c r="B120" s="3" t="s">
        <v>178</v>
      </c>
      <c r="C120" s="17">
        <v>129.25</v>
      </c>
      <c r="D120" s="17">
        <v>122</v>
      </c>
      <c r="E120" s="17">
        <v>140.33333333333334</v>
      </c>
      <c r="F120" s="17">
        <v>140.5</v>
      </c>
      <c r="G120" s="17">
        <v>139.25</v>
      </c>
      <c r="H120" s="17">
        <v>148.08333333333334</v>
      </c>
      <c r="I120" s="17">
        <v>153.16666666666666</v>
      </c>
      <c r="J120" s="17">
        <v>158.5</v>
      </c>
      <c r="K120" s="17">
        <v>154.66666666666666</v>
      </c>
      <c r="L120" s="17">
        <v>143.08333333333334</v>
      </c>
      <c r="M120" s="17">
        <v>147.28571428571428</v>
      </c>
      <c r="N120" s="51">
        <v>145</v>
      </c>
      <c r="O120" s="51">
        <v>148</v>
      </c>
      <c r="P120" s="51">
        <v>148</v>
      </c>
      <c r="Q120" s="51">
        <v>148</v>
      </c>
      <c r="R120" s="17">
        <v>147</v>
      </c>
      <c r="S120" s="17">
        <v>147</v>
      </c>
      <c r="T120" s="17">
        <v>148</v>
      </c>
    </row>
    <row r="121" spans="2:20" x14ac:dyDescent="0.3">
      <c r="B121" s="3" t="s">
        <v>175</v>
      </c>
      <c r="C121" s="17">
        <v>196.16666666666666</v>
      </c>
      <c r="D121" s="17">
        <v>204.41666666666666</v>
      </c>
      <c r="E121" s="17">
        <v>192.25</v>
      </c>
      <c r="F121" s="17">
        <v>179.33333333333334</v>
      </c>
      <c r="G121" s="17">
        <v>173.75</v>
      </c>
      <c r="H121" s="17">
        <v>175.83333333333334</v>
      </c>
      <c r="I121" s="17">
        <v>175.66666666666666</v>
      </c>
      <c r="J121" s="17">
        <v>172.33333333333334</v>
      </c>
      <c r="K121" s="17">
        <v>216.25</v>
      </c>
      <c r="L121" s="17">
        <v>206.41666666666666</v>
      </c>
      <c r="M121" s="17">
        <v>197.71428571428572</v>
      </c>
      <c r="N121" s="51">
        <v>199</v>
      </c>
      <c r="O121" s="51">
        <v>198</v>
      </c>
      <c r="P121" s="51">
        <v>198</v>
      </c>
      <c r="Q121" s="51">
        <v>198</v>
      </c>
      <c r="R121" s="17">
        <v>197</v>
      </c>
      <c r="S121" s="17">
        <v>197</v>
      </c>
      <c r="T121" s="17">
        <v>197</v>
      </c>
    </row>
    <row r="122" spans="2:20" x14ac:dyDescent="0.3">
      <c r="B122" s="3" t="s">
        <v>122</v>
      </c>
      <c r="C122" s="17">
        <v>114.58333333333333</v>
      </c>
      <c r="D122" s="17">
        <v>116.66666666666667</v>
      </c>
      <c r="E122" s="17">
        <v>115.33333333333333</v>
      </c>
      <c r="F122" s="17">
        <v>121.25</v>
      </c>
      <c r="G122" s="17">
        <v>130.33333333333334</v>
      </c>
      <c r="H122" s="17">
        <v>111.83333333333333</v>
      </c>
      <c r="I122" s="17">
        <v>121.5</v>
      </c>
      <c r="J122" s="17">
        <v>123.25</v>
      </c>
      <c r="K122" s="17">
        <v>126.5</v>
      </c>
      <c r="L122" s="17">
        <v>125.08333333333333</v>
      </c>
      <c r="M122" s="17">
        <v>119.57142857142857</v>
      </c>
      <c r="N122" s="51">
        <v>119</v>
      </c>
      <c r="O122" s="51">
        <v>120</v>
      </c>
      <c r="P122" s="51">
        <v>120</v>
      </c>
      <c r="Q122" s="51">
        <v>120</v>
      </c>
      <c r="R122" s="17">
        <v>120</v>
      </c>
      <c r="S122" s="17">
        <v>120</v>
      </c>
      <c r="T122" s="17">
        <v>118</v>
      </c>
    </row>
    <row r="123" spans="2:20" x14ac:dyDescent="0.3">
      <c r="B123" s="3" t="s">
        <v>125</v>
      </c>
      <c r="C123" s="17">
        <v>64.666666666666671</v>
      </c>
      <c r="D123" s="17">
        <v>60.75</v>
      </c>
      <c r="E123" s="17">
        <v>61.416666666666664</v>
      </c>
      <c r="F123" s="17">
        <v>54.75</v>
      </c>
      <c r="G123" s="17">
        <v>55.833333333333336</v>
      </c>
      <c r="H123" s="17">
        <v>60.25</v>
      </c>
      <c r="I123" s="17">
        <v>70.666666666666671</v>
      </c>
      <c r="J123" s="17">
        <v>71.5</v>
      </c>
      <c r="K123" s="17">
        <v>70.5</v>
      </c>
      <c r="L123" s="17">
        <v>66.666666666666671</v>
      </c>
      <c r="M123" s="17">
        <v>60.428571428571431</v>
      </c>
      <c r="N123" s="51">
        <v>61</v>
      </c>
      <c r="O123" s="51">
        <v>61</v>
      </c>
      <c r="P123" s="51">
        <v>61</v>
      </c>
      <c r="Q123" s="51">
        <v>62</v>
      </c>
      <c r="R123" s="17">
        <v>60</v>
      </c>
      <c r="S123" s="17">
        <v>61</v>
      </c>
      <c r="T123" s="17">
        <v>57</v>
      </c>
    </row>
    <row r="124" spans="2:20" x14ac:dyDescent="0.3">
      <c r="B124" s="3" t="s">
        <v>132</v>
      </c>
      <c r="C124" s="17">
        <v>21.666666666666668</v>
      </c>
      <c r="D124" s="17">
        <v>21.333333333333332</v>
      </c>
      <c r="E124" s="17">
        <v>21.166666666666668</v>
      </c>
      <c r="F124" s="17">
        <v>19.916666666666668</v>
      </c>
      <c r="G124" s="17">
        <v>17.166666666666668</v>
      </c>
      <c r="H124" s="17">
        <v>17</v>
      </c>
      <c r="I124" s="17">
        <v>17.916666666666668</v>
      </c>
      <c r="J124" s="17">
        <v>17.5</v>
      </c>
      <c r="K124" s="17">
        <v>18.416666666666668</v>
      </c>
      <c r="L124" s="17">
        <v>19.583333333333332</v>
      </c>
      <c r="M124" s="17">
        <v>19.285714285714285</v>
      </c>
      <c r="N124" s="90">
        <v>19</v>
      </c>
      <c r="O124" s="90">
        <v>19</v>
      </c>
      <c r="P124" s="90">
        <v>19</v>
      </c>
      <c r="Q124" s="90">
        <v>19</v>
      </c>
      <c r="R124" s="18">
        <v>19</v>
      </c>
      <c r="S124" s="18">
        <v>19</v>
      </c>
      <c r="T124" s="18">
        <v>21</v>
      </c>
    </row>
    <row r="125" spans="2:20" x14ac:dyDescent="0.3">
      <c r="B125" s="3" t="s">
        <v>149</v>
      </c>
      <c r="C125" s="17">
        <v>207.5</v>
      </c>
      <c r="D125" s="17">
        <v>204.33333333333334</v>
      </c>
      <c r="E125" s="17">
        <v>199.25</v>
      </c>
      <c r="F125" s="17">
        <v>201.83333333333334</v>
      </c>
      <c r="G125" s="17">
        <v>200.66666666666666</v>
      </c>
      <c r="H125" s="17">
        <v>190.33333333333334</v>
      </c>
      <c r="I125" s="17">
        <v>199.5</v>
      </c>
      <c r="J125" s="17">
        <v>207</v>
      </c>
      <c r="K125" s="17">
        <v>211.91666666666666</v>
      </c>
      <c r="L125" s="17">
        <v>201</v>
      </c>
      <c r="M125" s="17">
        <v>205</v>
      </c>
      <c r="N125" s="51">
        <v>206</v>
      </c>
      <c r="O125" s="51">
        <v>206</v>
      </c>
      <c r="P125" s="51">
        <v>207</v>
      </c>
      <c r="Q125" s="51">
        <v>208</v>
      </c>
      <c r="R125" s="17">
        <v>207</v>
      </c>
      <c r="S125" s="17">
        <v>201</v>
      </c>
      <c r="T125" s="17">
        <v>200</v>
      </c>
    </row>
    <row r="126" spans="2:20" x14ac:dyDescent="0.3">
      <c r="B126" s="29" t="s">
        <v>193</v>
      </c>
      <c r="C126" s="33">
        <f t="shared" ref="C126:T126" si="30">+SUM(C127:C132)</f>
        <v>326.75</v>
      </c>
      <c r="D126" s="33">
        <f t="shared" si="30"/>
        <v>330.75</v>
      </c>
      <c r="E126" s="33">
        <f t="shared" si="30"/>
        <v>323.41666666666669</v>
      </c>
      <c r="F126" s="33">
        <f t="shared" si="30"/>
        <v>344.33333333333331</v>
      </c>
      <c r="G126" s="33">
        <f t="shared" si="30"/>
        <v>361.91666666666669</v>
      </c>
      <c r="H126" s="33">
        <f t="shared" ref="H126:M126" si="31">+SUM(H127:H132)</f>
        <v>396.08333333333337</v>
      </c>
      <c r="I126" s="33">
        <f t="shared" si="31"/>
        <v>403.66666666666669</v>
      </c>
      <c r="J126" s="33">
        <f t="shared" si="31"/>
        <v>401.08333333333331</v>
      </c>
      <c r="K126" s="33">
        <f t="shared" si="31"/>
        <v>428.24999999999994</v>
      </c>
      <c r="L126" s="33">
        <f t="shared" si="31"/>
        <v>436.91666666666663</v>
      </c>
      <c r="M126" s="33">
        <f t="shared" si="31"/>
        <v>423.14285714285711</v>
      </c>
      <c r="N126" s="89">
        <f t="shared" si="30"/>
        <v>428</v>
      </c>
      <c r="O126" s="89">
        <f t="shared" si="30"/>
        <v>431</v>
      </c>
      <c r="P126" s="89">
        <f t="shared" si="30"/>
        <v>434</v>
      </c>
      <c r="Q126" s="89">
        <f t="shared" si="30"/>
        <v>435</v>
      </c>
      <c r="R126" s="120">
        <f t="shared" si="30"/>
        <v>434</v>
      </c>
      <c r="S126" s="120">
        <f t="shared" si="30"/>
        <v>371</v>
      </c>
      <c r="T126" s="120">
        <f t="shared" si="30"/>
        <v>429</v>
      </c>
    </row>
    <row r="127" spans="2:20" x14ac:dyDescent="0.3">
      <c r="B127" s="3" t="s">
        <v>78</v>
      </c>
      <c r="C127" s="17">
        <v>59.666666666666664</v>
      </c>
      <c r="D127" s="17">
        <v>56.583333333333336</v>
      </c>
      <c r="E127" s="17">
        <v>56.5</v>
      </c>
      <c r="F127" s="17">
        <v>57.583333333333336</v>
      </c>
      <c r="G127" s="17">
        <v>58.166666666666664</v>
      </c>
      <c r="H127" s="17">
        <v>60.333333333333336</v>
      </c>
      <c r="I127" s="17">
        <v>64.5</v>
      </c>
      <c r="J127" s="17">
        <v>64.333333333333329</v>
      </c>
      <c r="K127" s="17">
        <v>66.583333333333329</v>
      </c>
      <c r="L127" s="17">
        <v>65.833333333333329</v>
      </c>
      <c r="M127" s="17">
        <v>55.142857142857146</v>
      </c>
      <c r="N127" s="51">
        <v>64</v>
      </c>
      <c r="O127" s="51">
        <v>65</v>
      </c>
      <c r="P127" s="51">
        <v>66</v>
      </c>
      <c r="Q127" s="51">
        <v>63</v>
      </c>
      <c r="R127" s="17">
        <v>64</v>
      </c>
      <c r="S127" s="17">
        <v>3</v>
      </c>
      <c r="T127" s="17">
        <v>61</v>
      </c>
    </row>
    <row r="128" spans="2:20" x14ac:dyDescent="0.3">
      <c r="B128" s="3" t="s">
        <v>685</v>
      </c>
      <c r="C128" s="17"/>
      <c r="D128" s="17"/>
      <c r="E128" s="17"/>
      <c r="F128" s="17"/>
      <c r="G128" s="17"/>
      <c r="H128" s="17"/>
      <c r="I128" s="17"/>
      <c r="J128" s="17"/>
      <c r="K128" s="17"/>
      <c r="L128" s="17">
        <v>30.833333333333332</v>
      </c>
      <c r="M128" s="17">
        <v>33.857142857142854</v>
      </c>
      <c r="N128" s="51">
        <v>30</v>
      </c>
      <c r="O128" s="51">
        <v>32</v>
      </c>
      <c r="P128" s="51">
        <v>34</v>
      </c>
      <c r="Q128" s="51">
        <v>35</v>
      </c>
      <c r="R128" s="17">
        <v>35</v>
      </c>
      <c r="S128" s="17">
        <v>35</v>
      </c>
      <c r="T128" s="17">
        <v>36</v>
      </c>
    </row>
    <row r="129" spans="2:20" x14ac:dyDescent="0.3">
      <c r="B129" s="3" t="s">
        <v>97</v>
      </c>
      <c r="C129" s="17">
        <v>87.416666666666671</v>
      </c>
      <c r="D129" s="17">
        <v>88.333333333333329</v>
      </c>
      <c r="E129" s="17">
        <v>84.916666666666671</v>
      </c>
      <c r="F129" s="17">
        <v>93.666666666666671</v>
      </c>
      <c r="G129" s="17">
        <v>98.5</v>
      </c>
      <c r="H129" s="17">
        <v>99.666666666666671</v>
      </c>
      <c r="I129" s="17">
        <v>100.25</v>
      </c>
      <c r="J129" s="17">
        <v>96.416666666666671</v>
      </c>
      <c r="K129" s="17">
        <v>94.25</v>
      </c>
      <c r="L129" s="17">
        <v>104.75</v>
      </c>
      <c r="M129" s="17">
        <v>104.57142857142857</v>
      </c>
      <c r="N129" s="51">
        <v>104</v>
      </c>
      <c r="O129" s="51">
        <v>104</v>
      </c>
      <c r="P129" s="51">
        <v>105</v>
      </c>
      <c r="Q129" s="51">
        <v>105</v>
      </c>
      <c r="R129" s="17">
        <v>105</v>
      </c>
      <c r="S129" s="17">
        <v>105</v>
      </c>
      <c r="T129" s="17">
        <v>104</v>
      </c>
    </row>
    <row r="130" spans="2:20" x14ac:dyDescent="0.3">
      <c r="B130" s="3" t="s">
        <v>114</v>
      </c>
      <c r="C130" s="17">
        <v>69.583333333333329</v>
      </c>
      <c r="D130" s="17">
        <v>71.083333333333329</v>
      </c>
      <c r="E130" s="17">
        <v>71.166666666666671</v>
      </c>
      <c r="F130" s="17">
        <v>74</v>
      </c>
      <c r="G130" s="17">
        <v>86.666666666666671</v>
      </c>
      <c r="H130" s="17">
        <v>112.66666666666667</v>
      </c>
      <c r="I130" s="17">
        <v>107.41666666666667</v>
      </c>
      <c r="J130" s="17">
        <v>103.16666666666667</v>
      </c>
      <c r="K130" s="17">
        <v>118.58333333333333</v>
      </c>
      <c r="L130" s="17">
        <v>90.5</v>
      </c>
      <c r="M130" s="17">
        <v>86</v>
      </c>
      <c r="N130" s="51">
        <v>86</v>
      </c>
      <c r="O130" s="51">
        <v>86</v>
      </c>
      <c r="P130" s="51">
        <v>86</v>
      </c>
      <c r="Q130" s="51">
        <v>86</v>
      </c>
      <c r="R130" s="17">
        <v>86</v>
      </c>
      <c r="S130" s="17">
        <v>86</v>
      </c>
      <c r="T130" s="17">
        <v>86</v>
      </c>
    </row>
    <row r="131" spans="2:20" ht="27.6" x14ac:dyDescent="0.3">
      <c r="B131" s="3" t="s">
        <v>137</v>
      </c>
      <c r="C131" s="17">
        <v>91.25</v>
      </c>
      <c r="D131" s="17">
        <v>95.416666666666671</v>
      </c>
      <c r="E131" s="17">
        <v>92.083333333333329</v>
      </c>
      <c r="F131" s="17">
        <v>101.08333333333333</v>
      </c>
      <c r="G131" s="17">
        <v>99.166666666666671</v>
      </c>
      <c r="H131" s="17">
        <v>98.75</v>
      </c>
      <c r="I131" s="17">
        <v>105.5</v>
      </c>
      <c r="J131" s="17">
        <v>113.33333333333333</v>
      </c>
      <c r="K131" s="17">
        <v>125.5</v>
      </c>
      <c r="L131" s="17">
        <v>122</v>
      </c>
      <c r="M131" s="17">
        <v>120.57142857142857</v>
      </c>
      <c r="N131" s="90">
        <v>121</v>
      </c>
      <c r="O131" s="90">
        <v>121</v>
      </c>
      <c r="P131" s="90">
        <v>120</v>
      </c>
      <c r="Q131" s="90">
        <v>123</v>
      </c>
      <c r="R131" s="18">
        <v>121</v>
      </c>
      <c r="S131" s="18">
        <v>119</v>
      </c>
      <c r="T131" s="18">
        <v>119</v>
      </c>
    </row>
    <row r="132" spans="2:20" x14ac:dyDescent="0.3">
      <c r="B132" s="5" t="s">
        <v>159</v>
      </c>
      <c r="C132" s="19">
        <v>18.833333333333332</v>
      </c>
      <c r="D132" s="19">
        <v>19.333333333333332</v>
      </c>
      <c r="E132" s="19">
        <v>18.75</v>
      </c>
      <c r="F132" s="19">
        <v>18</v>
      </c>
      <c r="G132" s="19">
        <v>19.416666666666668</v>
      </c>
      <c r="H132" s="19">
        <v>24.666666666666668</v>
      </c>
      <c r="I132" s="19">
        <v>26</v>
      </c>
      <c r="J132" s="19">
        <v>23.833333333333332</v>
      </c>
      <c r="K132" s="19">
        <v>23.333333333333332</v>
      </c>
      <c r="L132" s="19">
        <v>23</v>
      </c>
      <c r="M132" s="19">
        <v>23</v>
      </c>
      <c r="N132" s="52">
        <v>23</v>
      </c>
      <c r="O132" s="51">
        <v>23</v>
      </c>
      <c r="P132" s="51">
        <v>23</v>
      </c>
      <c r="Q132" s="51">
        <v>23</v>
      </c>
      <c r="R132" s="17">
        <v>23</v>
      </c>
      <c r="S132" s="17">
        <v>23</v>
      </c>
      <c r="T132" s="17">
        <v>23</v>
      </c>
    </row>
    <row r="133" spans="2:20" x14ac:dyDescent="0.3">
      <c r="B133" s="29" t="s">
        <v>194</v>
      </c>
      <c r="C133" s="33">
        <f t="shared" ref="C133:T133" si="32">+SUM(C134:C135)</f>
        <v>82.583333333333343</v>
      </c>
      <c r="D133" s="33">
        <f t="shared" si="32"/>
        <v>82.75</v>
      </c>
      <c r="E133" s="33">
        <f t="shared" si="32"/>
        <v>81.833333333333343</v>
      </c>
      <c r="F133" s="33">
        <f t="shared" si="32"/>
        <v>83.833333333333343</v>
      </c>
      <c r="G133" s="33">
        <f t="shared" si="32"/>
        <v>83.083333333333329</v>
      </c>
      <c r="H133" s="33">
        <f t="shared" ref="H133:M133" si="33">+SUM(H134:H135)</f>
        <v>91.583333333333343</v>
      </c>
      <c r="I133" s="33">
        <f t="shared" si="33"/>
        <v>93.666666666666671</v>
      </c>
      <c r="J133" s="33">
        <f t="shared" si="33"/>
        <v>98.416666666666671</v>
      </c>
      <c r="K133" s="33">
        <f t="shared" si="33"/>
        <v>100.83333333333333</v>
      </c>
      <c r="L133" s="33">
        <f t="shared" si="33"/>
        <v>102.66666666666667</v>
      </c>
      <c r="M133" s="33">
        <f t="shared" si="33"/>
        <v>105.57142857142858</v>
      </c>
      <c r="N133" s="89">
        <f t="shared" si="32"/>
        <v>104</v>
      </c>
      <c r="O133" s="89">
        <f t="shared" si="32"/>
        <v>104</v>
      </c>
      <c r="P133" s="89">
        <f t="shared" si="32"/>
        <v>106</v>
      </c>
      <c r="Q133" s="89">
        <f t="shared" si="32"/>
        <v>106</v>
      </c>
      <c r="R133" s="120">
        <f t="shared" si="32"/>
        <v>105</v>
      </c>
      <c r="S133" s="120">
        <f t="shared" si="32"/>
        <v>104</v>
      </c>
      <c r="T133" s="120">
        <f t="shared" si="32"/>
        <v>110</v>
      </c>
    </row>
    <row r="134" spans="2:20" x14ac:dyDescent="0.3">
      <c r="B134" s="3" t="s">
        <v>139</v>
      </c>
      <c r="C134" s="17">
        <v>22</v>
      </c>
      <c r="D134" s="17">
        <v>22.916666666666668</v>
      </c>
      <c r="E134" s="17">
        <v>24.5</v>
      </c>
      <c r="F134" s="17">
        <v>23.25</v>
      </c>
      <c r="G134" s="17">
        <v>21.833333333333332</v>
      </c>
      <c r="H134" s="17">
        <v>24.666666666666668</v>
      </c>
      <c r="I134" s="17">
        <v>25.166666666666668</v>
      </c>
      <c r="J134" s="17">
        <v>26.416666666666668</v>
      </c>
      <c r="K134" s="17">
        <v>27.5</v>
      </c>
      <c r="L134" s="17">
        <v>27.416666666666668</v>
      </c>
      <c r="M134" s="17">
        <v>26.714285714285715</v>
      </c>
      <c r="N134" s="51">
        <v>27</v>
      </c>
      <c r="O134" s="51">
        <v>27</v>
      </c>
      <c r="P134" s="51">
        <v>28</v>
      </c>
      <c r="Q134" s="51">
        <v>27</v>
      </c>
      <c r="R134" s="17">
        <v>26</v>
      </c>
      <c r="S134" s="17">
        <v>26</v>
      </c>
      <c r="T134" s="17">
        <v>26</v>
      </c>
    </row>
    <row r="135" spans="2:20" x14ac:dyDescent="0.3">
      <c r="B135" s="5" t="s">
        <v>153</v>
      </c>
      <c r="C135" s="19">
        <v>60.583333333333336</v>
      </c>
      <c r="D135" s="19">
        <v>59.833333333333336</v>
      </c>
      <c r="E135" s="19">
        <v>57.333333333333336</v>
      </c>
      <c r="F135" s="19">
        <v>60.583333333333336</v>
      </c>
      <c r="G135" s="19">
        <v>61.25</v>
      </c>
      <c r="H135" s="19">
        <v>66.916666666666671</v>
      </c>
      <c r="I135" s="19">
        <v>68.5</v>
      </c>
      <c r="J135" s="19">
        <v>72</v>
      </c>
      <c r="K135" s="19">
        <v>73.333333333333329</v>
      </c>
      <c r="L135" s="19">
        <v>75.25</v>
      </c>
      <c r="M135" s="19">
        <v>78.857142857142861</v>
      </c>
      <c r="N135" s="52">
        <v>77</v>
      </c>
      <c r="O135" s="51">
        <v>77</v>
      </c>
      <c r="P135" s="51">
        <v>78</v>
      </c>
      <c r="Q135" s="51">
        <v>79</v>
      </c>
      <c r="R135" s="17">
        <v>79</v>
      </c>
      <c r="S135" s="17">
        <v>78</v>
      </c>
      <c r="T135" s="17">
        <v>84</v>
      </c>
    </row>
    <row r="136" spans="2:20" x14ac:dyDescent="0.3">
      <c r="B136" s="29" t="s">
        <v>195</v>
      </c>
      <c r="C136" s="33">
        <f>+SUM(C137:C147)</f>
        <v>1308.9166666666667</v>
      </c>
      <c r="D136" s="33">
        <f t="shared" ref="D136:T136" si="34">+SUM(D137:D147)</f>
        <v>1277.75</v>
      </c>
      <c r="E136" s="33">
        <f t="shared" si="34"/>
        <v>1198.0833333333333</v>
      </c>
      <c r="F136" s="33">
        <f t="shared" si="34"/>
        <v>1173.9166666666667</v>
      </c>
      <c r="G136" s="33">
        <f t="shared" si="34"/>
        <v>1226.75</v>
      </c>
      <c r="H136" s="33">
        <f t="shared" ref="H136:M136" si="35">+SUM(H137:H147)</f>
        <v>1445.9166666666667</v>
      </c>
      <c r="I136" s="33">
        <f t="shared" si="35"/>
        <v>1470.1666666666667</v>
      </c>
      <c r="J136" s="33">
        <f t="shared" si="35"/>
        <v>1334.3333333333335</v>
      </c>
      <c r="K136" s="33">
        <f t="shared" si="35"/>
        <v>1254.4166666666665</v>
      </c>
      <c r="L136" s="33">
        <f t="shared" si="35"/>
        <v>1150.6666666666667</v>
      </c>
      <c r="M136" s="33">
        <f t="shared" si="35"/>
        <v>1127.4285714285713</v>
      </c>
      <c r="N136" s="89">
        <f t="shared" si="34"/>
        <v>1128</v>
      </c>
      <c r="O136" s="89">
        <f t="shared" si="34"/>
        <v>1125</v>
      </c>
      <c r="P136" s="89">
        <f t="shared" si="34"/>
        <v>1124</v>
      </c>
      <c r="Q136" s="89">
        <f t="shared" si="34"/>
        <v>1130</v>
      </c>
      <c r="R136" s="120">
        <f t="shared" si="34"/>
        <v>1138</v>
      </c>
      <c r="S136" s="120">
        <f t="shared" si="34"/>
        <v>1131</v>
      </c>
      <c r="T136" s="120">
        <f t="shared" si="34"/>
        <v>1116</v>
      </c>
    </row>
    <row r="137" spans="2:20" x14ac:dyDescent="0.3">
      <c r="B137" s="3" t="s">
        <v>18</v>
      </c>
      <c r="C137" s="17">
        <v>65.75</v>
      </c>
      <c r="D137" s="17">
        <v>66.666666666666671</v>
      </c>
      <c r="E137" s="17">
        <v>72.166666666666671</v>
      </c>
      <c r="F137" s="17">
        <v>73.166666666666671</v>
      </c>
      <c r="G137" s="17">
        <v>74.75</v>
      </c>
      <c r="H137" s="17">
        <v>74.083333333333329</v>
      </c>
      <c r="I137" s="17">
        <v>71.583333333333329</v>
      </c>
      <c r="J137" s="17">
        <v>70.083333333333329</v>
      </c>
      <c r="K137" s="17">
        <v>69.333333333333329</v>
      </c>
      <c r="L137" s="17">
        <v>66</v>
      </c>
      <c r="M137" s="17">
        <v>71</v>
      </c>
      <c r="N137" s="90">
        <v>72</v>
      </c>
      <c r="O137" s="90">
        <v>70</v>
      </c>
      <c r="P137" s="90">
        <v>71</v>
      </c>
      <c r="Q137" s="90">
        <v>71</v>
      </c>
      <c r="R137" s="18">
        <v>71</v>
      </c>
      <c r="S137" s="18">
        <v>71</v>
      </c>
      <c r="T137" s="18">
        <v>71</v>
      </c>
    </row>
    <row r="138" spans="2:20" x14ac:dyDescent="0.3">
      <c r="B138" s="3" t="s">
        <v>25</v>
      </c>
      <c r="C138" s="17">
        <v>69.166666666666671</v>
      </c>
      <c r="D138" s="17">
        <v>70.583333333333329</v>
      </c>
      <c r="E138" s="17">
        <v>30.083333333333332</v>
      </c>
      <c r="F138" s="17">
        <v>27.666666666666668</v>
      </c>
      <c r="G138" s="17">
        <v>27.333333333333332</v>
      </c>
      <c r="H138" s="17">
        <v>27.916666666666668</v>
      </c>
      <c r="I138" s="17">
        <v>26.75</v>
      </c>
      <c r="J138" s="17">
        <v>27.75</v>
      </c>
      <c r="K138" s="17">
        <v>29.333333333333332</v>
      </c>
      <c r="L138" s="17">
        <v>29.666666666666668</v>
      </c>
      <c r="M138" s="17">
        <v>29</v>
      </c>
      <c r="N138" s="51">
        <v>29</v>
      </c>
      <c r="O138" s="51">
        <v>29</v>
      </c>
      <c r="P138" s="51">
        <v>29</v>
      </c>
      <c r="Q138" s="51">
        <v>29</v>
      </c>
      <c r="R138" s="17">
        <v>29</v>
      </c>
      <c r="S138" s="17">
        <v>29</v>
      </c>
      <c r="T138" s="17">
        <v>29</v>
      </c>
    </row>
    <row r="139" spans="2:20" x14ac:dyDescent="0.3">
      <c r="B139" s="3" t="s">
        <v>77</v>
      </c>
      <c r="C139" s="17">
        <v>143.5</v>
      </c>
      <c r="D139" s="17">
        <v>138.91666666666666</v>
      </c>
      <c r="E139" s="17">
        <v>126.91666666666667</v>
      </c>
      <c r="F139" s="17">
        <v>128.33333333333334</v>
      </c>
      <c r="G139" s="17">
        <v>134.33333333333334</v>
      </c>
      <c r="H139" s="17">
        <v>146.08333333333334</v>
      </c>
      <c r="I139" s="17">
        <v>146</v>
      </c>
      <c r="J139" s="17">
        <v>150.25</v>
      </c>
      <c r="K139" s="17">
        <v>150</v>
      </c>
      <c r="L139" s="17">
        <v>130.5</v>
      </c>
      <c r="M139" s="17">
        <v>130.28571428571428</v>
      </c>
      <c r="N139" s="51">
        <v>131</v>
      </c>
      <c r="O139" s="51">
        <v>132</v>
      </c>
      <c r="P139" s="51">
        <v>131</v>
      </c>
      <c r="Q139" s="51">
        <v>130</v>
      </c>
      <c r="R139" s="17">
        <v>130</v>
      </c>
      <c r="S139" s="17">
        <v>129</v>
      </c>
      <c r="T139" s="17">
        <v>129</v>
      </c>
    </row>
    <row r="140" spans="2:20" x14ac:dyDescent="0.3">
      <c r="B140" s="3" t="s">
        <v>81</v>
      </c>
      <c r="C140" s="17">
        <v>50.416666666666664</v>
      </c>
      <c r="D140" s="17">
        <v>47.75</v>
      </c>
      <c r="E140" s="17">
        <v>39.25</v>
      </c>
      <c r="F140" s="17">
        <v>39.916666666666664</v>
      </c>
      <c r="G140" s="17">
        <v>39.416666666666664</v>
      </c>
      <c r="H140" s="17">
        <v>38.083333333333336</v>
      </c>
      <c r="I140" s="17">
        <v>36.166666666666664</v>
      </c>
      <c r="J140" s="17">
        <v>34.916666666666664</v>
      </c>
      <c r="K140" s="17">
        <v>32.833333333333336</v>
      </c>
      <c r="L140" s="17">
        <v>33.833333333333336</v>
      </c>
      <c r="M140" s="17">
        <v>32.428571428571431</v>
      </c>
      <c r="N140" s="51">
        <v>33</v>
      </c>
      <c r="O140" s="51">
        <v>33</v>
      </c>
      <c r="P140" s="51">
        <v>33</v>
      </c>
      <c r="Q140" s="51">
        <v>32</v>
      </c>
      <c r="R140" s="17">
        <v>32</v>
      </c>
      <c r="S140" s="17">
        <v>32</v>
      </c>
      <c r="T140" s="17">
        <v>32</v>
      </c>
    </row>
    <row r="141" spans="2:20" x14ac:dyDescent="0.3">
      <c r="B141" s="3" t="s">
        <v>88</v>
      </c>
      <c r="C141" s="17">
        <v>90</v>
      </c>
      <c r="D141" s="17">
        <v>89</v>
      </c>
      <c r="E141" s="17">
        <v>98.75</v>
      </c>
      <c r="F141" s="17">
        <v>97.5</v>
      </c>
      <c r="G141" s="17">
        <v>92.833333333333329</v>
      </c>
      <c r="H141" s="17">
        <v>94.333333333333329</v>
      </c>
      <c r="I141" s="17">
        <v>88.75</v>
      </c>
      <c r="J141" s="17">
        <v>85.666666666666671</v>
      </c>
      <c r="K141" s="17">
        <v>82.333333333333329</v>
      </c>
      <c r="L141" s="17">
        <v>76.25</v>
      </c>
      <c r="M141" s="17">
        <v>72.857142857142861</v>
      </c>
      <c r="N141" s="51">
        <v>73</v>
      </c>
      <c r="O141" s="51">
        <v>74</v>
      </c>
      <c r="P141" s="51">
        <v>73</v>
      </c>
      <c r="Q141" s="51">
        <v>73</v>
      </c>
      <c r="R141" s="17">
        <v>73</v>
      </c>
      <c r="S141" s="17">
        <v>73</v>
      </c>
      <c r="T141" s="17">
        <v>71</v>
      </c>
    </row>
    <row r="142" spans="2:20" x14ac:dyDescent="0.3">
      <c r="B142" s="3" t="s">
        <v>103</v>
      </c>
      <c r="C142" s="17">
        <v>139.83333333333334</v>
      </c>
      <c r="D142" s="17">
        <v>151.58333333333334</v>
      </c>
      <c r="E142" s="17">
        <v>150.58333333333334</v>
      </c>
      <c r="F142" s="17">
        <v>150.66666666666666</v>
      </c>
      <c r="G142" s="17">
        <v>146.25</v>
      </c>
      <c r="H142" s="17">
        <v>140.16666666666666</v>
      </c>
      <c r="I142" s="17">
        <v>141.66666666666666</v>
      </c>
      <c r="J142" s="17">
        <v>150.25</v>
      </c>
      <c r="K142" s="17">
        <v>147.16666666666666</v>
      </c>
      <c r="L142" s="17">
        <v>131.33333333333334</v>
      </c>
      <c r="M142" s="17">
        <v>123.28571428571429</v>
      </c>
      <c r="N142" s="90">
        <v>125</v>
      </c>
      <c r="O142" s="90">
        <v>125</v>
      </c>
      <c r="P142" s="90">
        <v>126</v>
      </c>
      <c r="Q142" s="90">
        <v>123</v>
      </c>
      <c r="R142" s="18">
        <v>123</v>
      </c>
      <c r="S142" s="18">
        <v>121</v>
      </c>
      <c r="T142" s="18">
        <v>120</v>
      </c>
    </row>
    <row r="143" spans="2:20" x14ac:dyDescent="0.3">
      <c r="B143" s="3" t="s">
        <v>106</v>
      </c>
      <c r="C143" s="17">
        <v>132.91666666666666</v>
      </c>
      <c r="D143" s="17">
        <v>120.08333333333333</v>
      </c>
      <c r="E143" s="17">
        <v>113.5</v>
      </c>
      <c r="F143" s="17">
        <v>112.83333333333333</v>
      </c>
      <c r="G143" s="17">
        <v>133.91666666666666</v>
      </c>
      <c r="H143" s="17">
        <v>335.25</v>
      </c>
      <c r="I143" s="17">
        <v>340.66666666666669</v>
      </c>
      <c r="J143" s="17">
        <v>201.41666666666666</v>
      </c>
      <c r="K143" s="17">
        <v>147.08333333333334</v>
      </c>
      <c r="L143" s="17">
        <v>107.08333333333333</v>
      </c>
      <c r="M143" s="17">
        <v>96.571428571428569</v>
      </c>
      <c r="N143" s="51">
        <v>98</v>
      </c>
      <c r="O143" s="51">
        <v>96</v>
      </c>
      <c r="P143" s="51">
        <v>96</v>
      </c>
      <c r="Q143" s="51">
        <v>98</v>
      </c>
      <c r="R143" s="17">
        <v>97</v>
      </c>
      <c r="S143" s="17">
        <v>96</v>
      </c>
      <c r="T143" s="17">
        <v>95</v>
      </c>
    </row>
    <row r="144" spans="2:20" x14ac:dyDescent="0.3">
      <c r="B144" s="3" t="s">
        <v>108</v>
      </c>
      <c r="C144" s="17">
        <v>85.416666666666671</v>
      </c>
      <c r="D144" s="17">
        <v>87.75</v>
      </c>
      <c r="E144" s="17">
        <v>87.833333333333329</v>
      </c>
      <c r="F144" s="17">
        <v>85.333333333333329</v>
      </c>
      <c r="G144" s="17">
        <v>103.75</v>
      </c>
      <c r="H144" s="17">
        <v>104.83333333333333</v>
      </c>
      <c r="I144" s="17">
        <v>103.5</v>
      </c>
      <c r="J144" s="17">
        <v>102.33333333333333</v>
      </c>
      <c r="K144" s="17">
        <v>101.41666666666667</v>
      </c>
      <c r="L144" s="17">
        <v>97.75</v>
      </c>
      <c r="M144" s="17">
        <v>97.714285714285708</v>
      </c>
      <c r="N144" s="51">
        <v>95</v>
      </c>
      <c r="O144" s="51">
        <v>94</v>
      </c>
      <c r="P144" s="51">
        <v>94</v>
      </c>
      <c r="Q144" s="51">
        <v>94</v>
      </c>
      <c r="R144" s="17">
        <v>102</v>
      </c>
      <c r="S144" s="17">
        <v>103</v>
      </c>
      <c r="T144" s="17">
        <v>102</v>
      </c>
    </row>
    <row r="145" spans="2:20" x14ac:dyDescent="0.3">
      <c r="B145" s="3" t="s">
        <v>115</v>
      </c>
      <c r="C145" s="17">
        <v>271.16666666666669</v>
      </c>
      <c r="D145" s="17">
        <v>248.25</v>
      </c>
      <c r="E145" s="17">
        <v>237</v>
      </c>
      <c r="F145" s="17">
        <v>219.91666666666666</v>
      </c>
      <c r="G145" s="17">
        <v>231.58333333333334</v>
      </c>
      <c r="H145" s="17">
        <v>244.75</v>
      </c>
      <c r="I145" s="17">
        <v>264.25</v>
      </c>
      <c r="J145" s="17">
        <v>265.16666666666669</v>
      </c>
      <c r="K145" s="17">
        <v>256.83333333333331</v>
      </c>
      <c r="L145" s="17">
        <v>253.66666666666666</v>
      </c>
      <c r="M145" s="17">
        <v>257.85714285714283</v>
      </c>
      <c r="N145" s="51">
        <v>252</v>
      </c>
      <c r="O145" s="51">
        <v>254</v>
      </c>
      <c r="P145" s="51">
        <v>254</v>
      </c>
      <c r="Q145" s="51">
        <v>264</v>
      </c>
      <c r="R145" s="17">
        <v>265</v>
      </c>
      <c r="S145" s="17">
        <v>264</v>
      </c>
      <c r="T145" s="17">
        <v>252</v>
      </c>
    </row>
    <row r="146" spans="2:20" x14ac:dyDescent="0.3">
      <c r="B146" s="3" t="s">
        <v>664</v>
      </c>
      <c r="C146" s="17">
        <v>73.416666666666671</v>
      </c>
      <c r="D146" s="17">
        <v>70.666666666666671</v>
      </c>
      <c r="E146" s="17">
        <v>65.416666666666671</v>
      </c>
      <c r="F146" s="17">
        <v>66.333333333333329</v>
      </c>
      <c r="G146" s="17">
        <v>70.75</v>
      </c>
      <c r="H146" s="51">
        <v>66.25</v>
      </c>
      <c r="I146" s="17">
        <v>58.666666666666664</v>
      </c>
      <c r="J146" s="17">
        <v>54.166666666666664</v>
      </c>
      <c r="K146" s="17">
        <v>49.75</v>
      </c>
      <c r="L146" s="17">
        <v>40.833333333333336</v>
      </c>
      <c r="M146" s="17">
        <v>35.714285714285715</v>
      </c>
      <c r="N146" s="51">
        <v>37</v>
      </c>
      <c r="O146" s="51">
        <v>37</v>
      </c>
      <c r="P146" s="51">
        <v>36</v>
      </c>
      <c r="Q146" s="51">
        <v>35</v>
      </c>
      <c r="R146" s="17">
        <v>35</v>
      </c>
      <c r="S146" s="17">
        <v>35</v>
      </c>
      <c r="T146" s="17">
        <v>35</v>
      </c>
    </row>
    <row r="147" spans="2:20" x14ac:dyDescent="0.3">
      <c r="B147" s="5" t="s">
        <v>156</v>
      </c>
      <c r="C147" s="19">
        <v>187.33333333333334</v>
      </c>
      <c r="D147" s="19">
        <v>186.5</v>
      </c>
      <c r="E147" s="19">
        <v>176.58333333333334</v>
      </c>
      <c r="F147" s="19">
        <v>172.25</v>
      </c>
      <c r="G147" s="19">
        <v>171.83333333333334</v>
      </c>
      <c r="H147" s="19">
        <v>174.16666666666666</v>
      </c>
      <c r="I147" s="19">
        <v>192.16666666666666</v>
      </c>
      <c r="J147" s="19">
        <v>192.33333333333334</v>
      </c>
      <c r="K147" s="19">
        <v>188.33333333333334</v>
      </c>
      <c r="L147" s="19">
        <v>183.75</v>
      </c>
      <c r="M147" s="19">
        <v>180.71428571428572</v>
      </c>
      <c r="N147" s="52">
        <v>183</v>
      </c>
      <c r="O147" s="51">
        <v>181</v>
      </c>
      <c r="P147" s="51">
        <v>181</v>
      </c>
      <c r="Q147" s="51">
        <v>181</v>
      </c>
      <c r="R147" s="17">
        <v>181</v>
      </c>
      <c r="S147" s="17">
        <v>178</v>
      </c>
      <c r="T147" s="17">
        <v>180</v>
      </c>
    </row>
    <row r="148" spans="2:20" x14ac:dyDescent="0.3">
      <c r="B148" s="29" t="s">
        <v>196</v>
      </c>
      <c r="C148" s="33">
        <f t="shared" ref="C148:T148" si="36">+SUM(C149:C152)</f>
        <v>478.75</v>
      </c>
      <c r="D148" s="33">
        <f t="shared" si="36"/>
        <v>490.00000000000006</v>
      </c>
      <c r="E148" s="33">
        <f t="shared" si="36"/>
        <v>490.83333333333337</v>
      </c>
      <c r="F148" s="33">
        <f t="shared" si="36"/>
        <v>510.91666666666663</v>
      </c>
      <c r="G148" s="33">
        <f t="shared" si="36"/>
        <v>539.25</v>
      </c>
      <c r="H148" s="33">
        <f t="shared" ref="H148:M148" si="37">+SUM(H149:H152)</f>
        <v>548.16666666666674</v>
      </c>
      <c r="I148" s="33">
        <f t="shared" si="37"/>
        <v>569.25</v>
      </c>
      <c r="J148" s="33">
        <f t="shared" si="37"/>
        <v>559</v>
      </c>
      <c r="K148" s="33">
        <f t="shared" si="37"/>
        <v>542.83333333333326</v>
      </c>
      <c r="L148" s="33">
        <f t="shared" si="37"/>
        <v>498.66666666666663</v>
      </c>
      <c r="M148" s="33">
        <f t="shared" si="37"/>
        <v>479.85714285714283</v>
      </c>
      <c r="N148" s="89">
        <f t="shared" si="36"/>
        <v>500</v>
      </c>
      <c r="O148" s="89">
        <f t="shared" si="36"/>
        <v>495</v>
      </c>
      <c r="P148" s="89">
        <f t="shared" si="36"/>
        <v>476</v>
      </c>
      <c r="Q148" s="89">
        <f t="shared" si="36"/>
        <v>474</v>
      </c>
      <c r="R148" s="120">
        <f t="shared" si="36"/>
        <v>472</v>
      </c>
      <c r="S148" s="120">
        <f t="shared" si="36"/>
        <v>473</v>
      </c>
      <c r="T148" s="120">
        <f t="shared" si="36"/>
        <v>469</v>
      </c>
    </row>
    <row r="149" spans="2:20" x14ac:dyDescent="0.3">
      <c r="B149" s="3" t="s">
        <v>94</v>
      </c>
      <c r="C149" s="17">
        <v>252.08333333333334</v>
      </c>
      <c r="D149" s="17">
        <v>251.83333333333334</v>
      </c>
      <c r="E149" s="17">
        <v>256</v>
      </c>
      <c r="F149" s="17">
        <v>277.5</v>
      </c>
      <c r="G149" s="17">
        <v>282.83333333333331</v>
      </c>
      <c r="H149" s="17">
        <v>286.83333333333331</v>
      </c>
      <c r="I149" s="17">
        <v>295.41666666666669</v>
      </c>
      <c r="J149" s="17">
        <v>282.58333333333331</v>
      </c>
      <c r="K149" s="17">
        <v>267.75</v>
      </c>
      <c r="L149" s="17">
        <v>230.91666666666666</v>
      </c>
      <c r="M149" s="17">
        <v>221.42857142857142</v>
      </c>
      <c r="N149" s="51">
        <v>238</v>
      </c>
      <c r="O149" s="51">
        <v>235</v>
      </c>
      <c r="P149" s="51">
        <v>216</v>
      </c>
      <c r="Q149" s="51">
        <v>216</v>
      </c>
      <c r="R149" s="17">
        <v>215</v>
      </c>
      <c r="S149" s="17">
        <v>215</v>
      </c>
      <c r="T149" s="17">
        <v>215</v>
      </c>
    </row>
    <row r="150" spans="2:20" x14ac:dyDescent="0.3">
      <c r="B150" s="3" t="s">
        <v>131</v>
      </c>
      <c r="C150" s="17">
        <v>52.416666666666664</v>
      </c>
      <c r="D150" s="17">
        <v>66.083333333333329</v>
      </c>
      <c r="E150" s="17">
        <v>65.75</v>
      </c>
      <c r="F150" s="17">
        <v>64.25</v>
      </c>
      <c r="G150" s="17">
        <v>67.166666666666671</v>
      </c>
      <c r="H150" s="17">
        <v>63.916666666666664</v>
      </c>
      <c r="I150" s="17">
        <v>71.25</v>
      </c>
      <c r="J150" s="17">
        <v>74.916666666666671</v>
      </c>
      <c r="K150" s="17">
        <v>76.25</v>
      </c>
      <c r="L150" s="17">
        <v>74</v>
      </c>
      <c r="M150" s="17">
        <v>70.714285714285708</v>
      </c>
      <c r="N150" s="51">
        <v>71</v>
      </c>
      <c r="O150" s="51">
        <v>71</v>
      </c>
      <c r="P150" s="51">
        <v>70</v>
      </c>
      <c r="Q150" s="51">
        <v>71</v>
      </c>
      <c r="R150" s="17">
        <v>71</v>
      </c>
      <c r="S150" s="17">
        <v>71</v>
      </c>
      <c r="T150" s="17">
        <v>70</v>
      </c>
    </row>
    <row r="151" spans="2:20" x14ac:dyDescent="0.3">
      <c r="B151" s="3" t="s">
        <v>152</v>
      </c>
      <c r="C151" s="17">
        <v>96.083333333333329</v>
      </c>
      <c r="D151" s="17">
        <v>103.16666666666667</v>
      </c>
      <c r="E151" s="17">
        <v>96.666666666666671</v>
      </c>
      <c r="F151" s="17">
        <v>98.333333333333329</v>
      </c>
      <c r="G151" s="17">
        <v>109.91666666666667</v>
      </c>
      <c r="H151" s="17">
        <v>121.41666666666667</v>
      </c>
      <c r="I151" s="17">
        <v>125.41666666666667</v>
      </c>
      <c r="J151" s="17">
        <v>122.58333333333333</v>
      </c>
      <c r="K151" s="17">
        <v>122.08333333333333</v>
      </c>
      <c r="L151" s="17">
        <v>118.41666666666667</v>
      </c>
      <c r="M151" s="17">
        <v>115.42857142857143</v>
      </c>
      <c r="N151" s="51">
        <v>118</v>
      </c>
      <c r="O151" s="51">
        <v>116</v>
      </c>
      <c r="P151" s="51">
        <v>117</v>
      </c>
      <c r="Q151" s="51">
        <v>116</v>
      </c>
      <c r="R151" s="17">
        <v>115</v>
      </c>
      <c r="S151" s="17">
        <v>114</v>
      </c>
      <c r="T151" s="17">
        <v>112</v>
      </c>
    </row>
    <row r="152" spans="2:20" x14ac:dyDescent="0.3">
      <c r="B152" s="5" t="s">
        <v>166</v>
      </c>
      <c r="C152" s="19">
        <v>78.166666666666671</v>
      </c>
      <c r="D152" s="19">
        <v>68.916666666666671</v>
      </c>
      <c r="E152" s="19">
        <v>72.416666666666671</v>
      </c>
      <c r="F152" s="19">
        <v>70.833333333333329</v>
      </c>
      <c r="G152" s="19">
        <v>79.333333333333329</v>
      </c>
      <c r="H152" s="19">
        <v>76</v>
      </c>
      <c r="I152" s="19">
        <v>77.166666666666671</v>
      </c>
      <c r="J152" s="19">
        <v>78.916666666666671</v>
      </c>
      <c r="K152" s="19">
        <v>76.75</v>
      </c>
      <c r="L152" s="19">
        <v>75.333333333333329</v>
      </c>
      <c r="M152" s="19">
        <v>72.285714285714292</v>
      </c>
      <c r="N152" s="52">
        <v>73</v>
      </c>
      <c r="O152" s="51">
        <v>73</v>
      </c>
      <c r="P152" s="51">
        <v>73</v>
      </c>
      <c r="Q152" s="51">
        <v>71</v>
      </c>
      <c r="R152" s="17">
        <v>71</v>
      </c>
      <c r="S152" s="17">
        <v>73</v>
      </c>
      <c r="T152" s="17">
        <v>72</v>
      </c>
    </row>
    <row r="153" spans="2:20" x14ac:dyDescent="0.3">
      <c r="B153" s="29" t="s">
        <v>197</v>
      </c>
      <c r="C153" s="33">
        <f t="shared" ref="C153:T153" si="38">+SUM(C154:C155)</f>
        <v>329.5</v>
      </c>
      <c r="D153" s="33">
        <f t="shared" si="38"/>
        <v>366.66666666666669</v>
      </c>
      <c r="E153" s="33">
        <f t="shared" si="38"/>
        <v>349.66666666666663</v>
      </c>
      <c r="F153" s="33">
        <f t="shared" si="38"/>
        <v>338.75</v>
      </c>
      <c r="G153" s="33">
        <f t="shared" si="38"/>
        <v>323.66666666666663</v>
      </c>
      <c r="H153" s="33">
        <f t="shared" ref="H153:M153" si="39">+SUM(H154:H155)</f>
        <v>320.25</v>
      </c>
      <c r="I153" s="33">
        <f t="shared" si="39"/>
        <v>317.58333333333337</v>
      </c>
      <c r="J153" s="33">
        <f t="shared" si="39"/>
        <v>310.75</v>
      </c>
      <c r="K153" s="33">
        <f t="shared" si="39"/>
        <v>297.83333333333337</v>
      </c>
      <c r="L153" s="33">
        <f t="shared" si="39"/>
        <v>287.25</v>
      </c>
      <c r="M153" s="33">
        <f t="shared" si="39"/>
        <v>270.14285714285717</v>
      </c>
      <c r="N153" s="89">
        <f t="shared" si="38"/>
        <v>277</v>
      </c>
      <c r="O153" s="89">
        <f t="shared" si="38"/>
        <v>277</v>
      </c>
      <c r="P153" s="89">
        <f t="shared" si="38"/>
        <v>282</v>
      </c>
      <c r="Q153" s="89">
        <f t="shared" si="38"/>
        <v>280</v>
      </c>
      <c r="R153" s="120">
        <f t="shared" si="38"/>
        <v>278</v>
      </c>
      <c r="S153" s="120">
        <f t="shared" si="38"/>
        <v>221</v>
      </c>
      <c r="T153" s="120">
        <f t="shared" si="38"/>
        <v>276</v>
      </c>
    </row>
    <row r="154" spans="2:20" x14ac:dyDescent="0.3">
      <c r="B154" s="3" t="s">
        <v>158</v>
      </c>
      <c r="C154" s="17">
        <v>284.41666666666669</v>
      </c>
      <c r="D154" s="17">
        <v>313.66666666666669</v>
      </c>
      <c r="E154" s="17">
        <v>296.83333333333331</v>
      </c>
      <c r="F154" s="17">
        <v>283.08333333333331</v>
      </c>
      <c r="G154" s="17">
        <v>268.33333333333331</v>
      </c>
      <c r="H154" s="17">
        <v>260.16666666666669</v>
      </c>
      <c r="I154" s="17">
        <v>251.58333333333334</v>
      </c>
      <c r="J154" s="17">
        <v>240.58333333333334</v>
      </c>
      <c r="K154" s="17">
        <v>228.08333333333334</v>
      </c>
      <c r="L154" s="17">
        <v>217.5</v>
      </c>
      <c r="M154" s="17">
        <v>201.85714285714286</v>
      </c>
      <c r="N154" s="51">
        <v>208</v>
      </c>
      <c r="O154" s="51">
        <v>208</v>
      </c>
      <c r="P154" s="51">
        <v>213</v>
      </c>
      <c r="Q154" s="51">
        <v>211</v>
      </c>
      <c r="R154" s="17">
        <v>210</v>
      </c>
      <c r="S154" s="17">
        <v>154</v>
      </c>
      <c r="T154" s="17">
        <v>209</v>
      </c>
    </row>
    <row r="155" spans="2:20" ht="27.6" x14ac:dyDescent="0.3">
      <c r="B155" s="5" t="s">
        <v>177</v>
      </c>
      <c r="C155" s="19">
        <v>45.083333333333336</v>
      </c>
      <c r="D155" s="19">
        <v>53</v>
      </c>
      <c r="E155" s="19">
        <v>52.833333333333336</v>
      </c>
      <c r="F155" s="19">
        <v>55.666666666666664</v>
      </c>
      <c r="G155" s="19">
        <v>55.333333333333336</v>
      </c>
      <c r="H155" s="19">
        <v>60.083333333333336</v>
      </c>
      <c r="I155" s="19">
        <v>66</v>
      </c>
      <c r="J155" s="19">
        <v>70.166666666666671</v>
      </c>
      <c r="K155" s="19">
        <v>69.75</v>
      </c>
      <c r="L155" s="19">
        <v>69.75</v>
      </c>
      <c r="M155" s="19">
        <v>68.285714285714292</v>
      </c>
      <c r="N155" s="52">
        <v>69</v>
      </c>
      <c r="O155" s="51">
        <v>69</v>
      </c>
      <c r="P155" s="51">
        <v>69</v>
      </c>
      <c r="Q155" s="51">
        <v>69</v>
      </c>
      <c r="R155" s="17">
        <v>68</v>
      </c>
      <c r="S155" s="17">
        <v>67</v>
      </c>
      <c r="T155" s="17">
        <v>67</v>
      </c>
    </row>
    <row r="156" spans="2:20" x14ac:dyDescent="0.3">
      <c r="B156" s="29" t="s">
        <v>198</v>
      </c>
      <c r="C156" s="33">
        <f>+SUM(C157:C182)</f>
        <v>2967.5000000000005</v>
      </c>
      <c r="D156" s="33">
        <f t="shared" ref="D156:M156" si="40">+SUM(D157:D182)</f>
        <v>2973.3333333333335</v>
      </c>
      <c r="E156" s="33">
        <f t="shared" si="40"/>
        <v>2924.833333333333</v>
      </c>
      <c r="F156" s="33">
        <f t="shared" si="40"/>
        <v>2857.833333333333</v>
      </c>
      <c r="G156" s="33">
        <f t="shared" si="40"/>
        <v>2880.0833333333335</v>
      </c>
      <c r="H156" s="33">
        <f t="shared" si="40"/>
        <v>2866.8333333333335</v>
      </c>
      <c r="I156" s="33">
        <f t="shared" si="40"/>
        <v>2857.8333333333339</v>
      </c>
      <c r="J156" s="33">
        <f t="shared" si="40"/>
        <v>2893.9999999999995</v>
      </c>
      <c r="K156" s="33">
        <f t="shared" si="40"/>
        <v>3033.75</v>
      </c>
      <c r="L156" s="33">
        <f t="shared" si="40"/>
        <v>3106.8106060606065</v>
      </c>
      <c r="M156" s="33">
        <f t="shared" si="40"/>
        <v>3035.1428571428569</v>
      </c>
      <c r="N156" s="89">
        <f t="shared" ref="N156:T156" si="41">+SUM(N157:N182)</f>
        <v>3067</v>
      </c>
      <c r="O156" s="89">
        <f t="shared" si="41"/>
        <v>3060</v>
      </c>
      <c r="P156" s="89">
        <f t="shared" si="41"/>
        <v>3060</v>
      </c>
      <c r="Q156" s="89">
        <f t="shared" si="41"/>
        <v>3046</v>
      </c>
      <c r="R156" s="120">
        <f t="shared" si="41"/>
        <v>3038</v>
      </c>
      <c r="S156" s="120">
        <f t="shared" si="41"/>
        <v>3012</v>
      </c>
      <c r="T156" s="120">
        <f t="shared" si="41"/>
        <v>2963</v>
      </c>
    </row>
    <row r="157" spans="2:20" x14ac:dyDescent="0.3">
      <c r="B157" s="3" t="s">
        <v>658</v>
      </c>
      <c r="C157" s="17">
        <v>37.416666666666664</v>
      </c>
      <c r="D157" s="17">
        <v>39.666666666666664</v>
      </c>
      <c r="E157" s="17">
        <v>39.416666666666664</v>
      </c>
      <c r="F157" s="17">
        <v>36.833333333333336</v>
      </c>
      <c r="G157" s="17">
        <v>38.583333333333336</v>
      </c>
      <c r="H157" s="17">
        <v>37.666666666666664</v>
      </c>
      <c r="I157" s="17">
        <v>38.5</v>
      </c>
      <c r="J157" s="17">
        <v>36.583333333333336</v>
      </c>
      <c r="K157" s="17">
        <v>39.166666666666664</v>
      </c>
      <c r="L157" s="17">
        <v>40.583333333333336</v>
      </c>
      <c r="M157" s="17">
        <v>42.285714285714285</v>
      </c>
      <c r="N157" s="51">
        <v>41</v>
      </c>
      <c r="O157" s="51">
        <v>41</v>
      </c>
      <c r="P157" s="51">
        <v>42</v>
      </c>
      <c r="Q157" s="51">
        <v>43</v>
      </c>
      <c r="R157" s="17">
        <v>43</v>
      </c>
      <c r="S157" s="17">
        <v>43</v>
      </c>
      <c r="T157" s="17">
        <v>43</v>
      </c>
    </row>
    <row r="158" spans="2:20" x14ac:dyDescent="0.3">
      <c r="B158" s="3" t="s">
        <v>7</v>
      </c>
      <c r="C158" s="17">
        <v>31.416666666666668</v>
      </c>
      <c r="D158" s="17">
        <v>33.666666666666664</v>
      </c>
      <c r="E158" s="17">
        <v>33.916666666666664</v>
      </c>
      <c r="F158" s="17">
        <v>31.25</v>
      </c>
      <c r="G158" s="17">
        <v>31.25</v>
      </c>
      <c r="H158" s="17">
        <v>31.75</v>
      </c>
      <c r="I158" s="17">
        <v>33.333333333333336</v>
      </c>
      <c r="J158" s="17">
        <v>33.5</v>
      </c>
      <c r="K158" s="17">
        <v>36.083333333333336</v>
      </c>
      <c r="L158" s="17">
        <v>35.5</v>
      </c>
      <c r="M158" s="17">
        <v>36</v>
      </c>
      <c r="N158" s="51">
        <v>36</v>
      </c>
      <c r="O158" s="51">
        <v>36</v>
      </c>
      <c r="P158" s="51">
        <v>36</v>
      </c>
      <c r="Q158" s="51">
        <v>36</v>
      </c>
      <c r="R158" s="17">
        <v>35</v>
      </c>
      <c r="S158" s="17">
        <v>36</v>
      </c>
      <c r="T158" s="17">
        <v>37</v>
      </c>
    </row>
    <row r="159" spans="2:20" x14ac:dyDescent="0.3">
      <c r="B159" s="3" t="s">
        <v>9</v>
      </c>
      <c r="C159" s="17">
        <v>363.25</v>
      </c>
      <c r="D159" s="17">
        <v>361.25</v>
      </c>
      <c r="E159" s="17">
        <v>365.25</v>
      </c>
      <c r="F159" s="17">
        <v>373.83333333333331</v>
      </c>
      <c r="G159" s="17">
        <v>386.66666666666669</v>
      </c>
      <c r="H159" s="17">
        <v>411.5</v>
      </c>
      <c r="I159" s="17">
        <v>400.33333333333331</v>
      </c>
      <c r="J159" s="17">
        <v>392.08333333333331</v>
      </c>
      <c r="K159" s="17">
        <v>432.5</v>
      </c>
      <c r="L159" s="17">
        <v>463.08333333333331</v>
      </c>
      <c r="M159" s="17">
        <v>451.71428571428572</v>
      </c>
      <c r="N159" s="51">
        <v>455</v>
      </c>
      <c r="O159" s="51">
        <v>454</v>
      </c>
      <c r="P159" s="51">
        <v>451</v>
      </c>
      <c r="Q159" s="51">
        <v>452</v>
      </c>
      <c r="R159" s="17">
        <v>453</v>
      </c>
      <c r="S159" s="17">
        <v>450</v>
      </c>
      <c r="T159" s="17">
        <v>447</v>
      </c>
    </row>
    <row r="160" spans="2:20" x14ac:dyDescent="0.3">
      <c r="B160" s="3" t="s">
        <v>11</v>
      </c>
      <c r="C160" s="17">
        <v>88.916666666666671</v>
      </c>
      <c r="D160" s="17">
        <v>82.166666666666671</v>
      </c>
      <c r="E160" s="17">
        <v>79.666666666666671</v>
      </c>
      <c r="F160" s="17">
        <v>79.166666666666671</v>
      </c>
      <c r="G160" s="17">
        <v>92</v>
      </c>
      <c r="H160" s="17">
        <v>70.25</v>
      </c>
      <c r="I160" s="17">
        <v>60.75</v>
      </c>
      <c r="J160" s="17">
        <v>58.166666666666664</v>
      </c>
      <c r="K160" s="17">
        <v>56.583333333333336</v>
      </c>
      <c r="L160" s="17">
        <v>57.916666666666664</v>
      </c>
      <c r="M160" s="17">
        <v>60.142857142857146</v>
      </c>
      <c r="N160" s="51">
        <v>62</v>
      </c>
      <c r="O160" s="51">
        <v>61</v>
      </c>
      <c r="P160" s="51">
        <v>61</v>
      </c>
      <c r="Q160" s="51">
        <v>60</v>
      </c>
      <c r="R160" s="17">
        <v>59</v>
      </c>
      <c r="S160" s="17">
        <v>59</v>
      </c>
      <c r="T160" s="17">
        <v>59</v>
      </c>
    </row>
    <row r="161" spans="2:20" x14ac:dyDescent="0.3">
      <c r="B161" s="3" t="s">
        <v>16</v>
      </c>
      <c r="C161" s="17">
        <v>140.08333333333334</v>
      </c>
      <c r="D161" s="17">
        <v>137.83333333333334</v>
      </c>
      <c r="E161" s="17">
        <v>136.66666666666666</v>
      </c>
      <c r="F161" s="17">
        <v>127.58333333333333</v>
      </c>
      <c r="G161" s="17">
        <v>131.25</v>
      </c>
      <c r="H161" s="17">
        <v>145.91666666666666</v>
      </c>
      <c r="I161" s="17">
        <v>157.08333333333334</v>
      </c>
      <c r="J161" s="17">
        <v>171.41666666666666</v>
      </c>
      <c r="K161" s="17">
        <v>183.08333333333334</v>
      </c>
      <c r="L161" s="17">
        <v>182.91666666666666</v>
      </c>
      <c r="M161" s="17">
        <v>175.42857142857142</v>
      </c>
      <c r="N161" s="51">
        <v>179</v>
      </c>
      <c r="O161" s="51">
        <v>179</v>
      </c>
      <c r="P161" s="51">
        <v>179</v>
      </c>
      <c r="Q161" s="51">
        <v>174</v>
      </c>
      <c r="R161" s="17">
        <v>173</v>
      </c>
      <c r="S161" s="17">
        <v>172</v>
      </c>
      <c r="T161" s="17">
        <v>172</v>
      </c>
    </row>
    <row r="162" spans="2:20" x14ac:dyDescent="0.3">
      <c r="B162" s="3" t="s">
        <v>29</v>
      </c>
      <c r="C162" s="17">
        <v>31.5</v>
      </c>
      <c r="D162" s="17">
        <v>36.666666666666664</v>
      </c>
      <c r="E162" s="17">
        <v>36.75</v>
      </c>
      <c r="F162" s="17">
        <v>36.166666666666664</v>
      </c>
      <c r="G162" s="17">
        <v>37.166666666666664</v>
      </c>
      <c r="H162" s="17">
        <v>36.333333333333336</v>
      </c>
      <c r="I162" s="17">
        <v>31.833333333333332</v>
      </c>
      <c r="J162" s="17">
        <v>28.916666666666668</v>
      </c>
      <c r="K162" s="17">
        <v>30.25</v>
      </c>
      <c r="L162" s="17">
        <v>27.666666666666668</v>
      </c>
      <c r="M162" s="17">
        <v>29.285714285714285</v>
      </c>
      <c r="N162" s="51">
        <v>26</v>
      </c>
      <c r="O162" s="51">
        <v>26</v>
      </c>
      <c r="P162" s="51">
        <v>30</v>
      </c>
      <c r="Q162" s="51">
        <v>31</v>
      </c>
      <c r="R162" s="17">
        <v>31</v>
      </c>
      <c r="S162" s="17">
        <v>31</v>
      </c>
      <c r="T162" s="17">
        <v>30</v>
      </c>
    </row>
    <row r="163" spans="2:20" x14ac:dyDescent="0.3">
      <c r="B163" s="3" t="s">
        <v>30</v>
      </c>
      <c r="C163" s="17">
        <v>22.833333333333332</v>
      </c>
      <c r="D163" s="17">
        <v>21.666666666666668</v>
      </c>
      <c r="E163" s="17">
        <v>20.666666666666668</v>
      </c>
      <c r="F163" s="17">
        <v>20</v>
      </c>
      <c r="G163" s="17">
        <v>19.416666666666668</v>
      </c>
      <c r="H163" s="17">
        <v>20.166666666666668</v>
      </c>
      <c r="I163" s="17">
        <v>19.916666666666668</v>
      </c>
      <c r="J163" s="17">
        <v>19</v>
      </c>
      <c r="K163" s="17">
        <v>21.25</v>
      </c>
      <c r="L163" s="17">
        <v>22.166666666666668</v>
      </c>
      <c r="M163" s="17">
        <v>23.285714285714285</v>
      </c>
      <c r="N163" s="51">
        <v>24</v>
      </c>
      <c r="O163" s="51">
        <v>24</v>
      </c>
      <c r="P163" s="51">
        <v>24</v>
      </c>
      <c r="Q163" s="51">
        <v>23</v>
      </c>
      <c r="R163" s="17">
        <v>23</v>
      </c>
      <c r="S163" s="17">
        <v>23</v>
      </c>
      <c r="T163" s="17">
        <v>22</v>
      </c>
    </row>
    <row r="164" spans="2:20" x14ac:dyDescent="0.3">
      <c r="B164" s="3" t="s">
        <v>33</v>
      </c>
      <c r="C164" s="17">
        <v>23.833333333333332</v>
      </c>
      <c r="D164" s="17">
        <v>20.333333333333332</v>
      </c>
      <c r="E164" s="17">
        <v>21.166666666666668</v>
      </c>
      <c r="F164" s="17">
        <v>21</v>
      </c>
      <c r="G164" s="17">
        <v>22.333333333333332</v>
      </c>
      <c r="H164" s="17">
        <v>24.916666666666668</v>
      </c>
      <c r="I164" s="17">
        <v>25</v>
      </c>
      <c r="J164" s="17">
        <v>25</v>
      </c>
      <c r="K164" s="17">
        <v>25.166666666666668</v>
      </c>
      <c r="L164" s="17">
        <v>27.416666666666668</v>
      </c>
      <c r="M164" s="17">
        <v>27</v>
      </c>
      <c r="N164" s="51">
        <v>27</v>
      </c>
      <c r="O164" s="51">
        <v>27</v>
      </c>
      <c r="P164" s="51">
        <v>27</v>
      </c>
      <c r="Q164" s="51">
        <v>27</v>
      </c>
      <c r="R164" s="17">
        <v>27</v>
      </c>
      <c r="S164" s="17">
        <v>27</v>
      </c>
      <c r="T164" s="17">
        <v>27</v>
      </c>
    </row>
    <row r="165" spans="2:20" x14ac:dyDescent="0.3">
      <c r="B165" s="3" t="s">
        <v>45</v>
      </c>
      <c r="C165" s="17">
        <v>114.66666666666667</v>
      </c>
      <c r="D165" s="17">
        <v>108.91666666666667</v>
      </c>
      <c r="E165" s="17">
        <v>102.83333333333333</v>
      </c>
      <c r="F165" s="17">
        <v>99.416666666666671</v>
      </c>
      <c r="G165" s="17">
        <v>103.5</v>
      </c>
      <c r="H165" s="17">
        <v>102.16666666666667</v>
      </c>
      <c r="I165" s="17">
        <v>102.08333333333333</v>
      </c>
      <c r="J165" s="17">
        <v>100.16666666666667</v>
      </c>
      <c r="K165" s="17">
        <v>102.33333333333333</v>
      </c>
      <c r="L165" s="17">
        <v>107.75</v>
      </c>
      <c r="M165" s="17">
        <v>107.28571428571429</v>
      </c>
      <c r="N165" s="51">
        <v>109</v>
      </c>
      <c r="O165" s="51">
        <v>108</v>
      </c>
      <c r="P165" s="51">
        <v>107</v>
      </c>
      <c r="Q165" s="51">
        <v>107</v>
      </c>
      <c r="R165" s="17">
        <v>107</v>
      </c>
      <c r="S165" s="17">
        <v>107</v>
      </c>
      <c r="T165" s="17">
        <v>106</v>
      </c>
    </row>
    <row r="166" spans="2:20" x14ac:dyDescent="0.3">
      <c r="B166" s="3" t="s">
        <v>46</v>
      </c>
      <c r="C166" s="17">
        <v>27.75</v>
      </c>
      <c r="D166" s="17">
        <v>26.583333333333332</v>
      </c>
      <c r="E166" s="17">
        <v>27.833333333333332</v>
      </c>
      <c r="F166" s="17">
        <v>28.166666666666668</v>
      </c>
      <c r="G166" s="17">
        <v>28</v>
      </c>
      <c r="H166" s="17">
        <v>27.083333333333332</v>
      </c>
      <c r="I166" s="17">
        <v>26.583333333333332</v>
      </c>
      <c r="J166" s="17">
        <v>27.833333333333332</v>
      </c>
      <c r="K166" s="17">
        <v>25.916666666666668</v>
      </c>
      <c r="L166" s="17">
        <v>25.916666666666668</v>
      </c>
      <c r="M166" s="17">
        <v>25.571428571428573</v>
      </c>
      <c r="N166" s="51">
        <v>26</v>
      </c>
      <c r="O166" s="51">
        <v>26</v>
      </c>
      <c r="P166" s="51">
        <v>26</v>
      </c>
      <c r="Q166" s="51">
        <v>26</v>
      </c>
      <c r="R166" s="17">
        <v>25</v>
      </c>
      <c r="S166" s="17">
        <v>25</v>
      </c>
      <c r="T166" s="17">
        <v>25</v>
      </c>
    </row>
    <row r="167" spans="2:20" x14ac:dyDescent="0.3">
      <c r="B167" s="3" t="s">
        <v>48</v>
      </c>
      <c r="C167" s="17">
        <v>24.333333333333332</v>
      </c>
      <c r="D167" s="17">
        <v>25.333333333333332</v>
      </c>
      <c r="E167" s="17">
        <v>22.833333333333332</v>
      </c>
      <c r="F167" s="17">
        <v>22.416666666666668</v>
      </c>
      <c r="G167" s="17">
        <v>21.583333333333332</v>
      </c>
      <c r="H167" s="17">
        <v>20.333333333333332</v>
      </c>
      <c r="I167" s="17">
        <v>20.416666666666668</v>
      </c>
      <c r="J167" s="17">
        <v>20.166666666666668</v>
      </c>
      <c r="K167" s="17">
        <v>21.166666666666668</v>
      </c>
      <c r="L167" s="17">
        <v>21.25</v>
      </c>
      <c r="M167" s="17">
        <v>21.285714285714285</v>
      </c>
      <c r="N167" s="90">
        <v>21</v>
      </c>
      <c r="O167" s="90">
        <v>21</v>
      </c>
      <c r="P167" s="90">
        <v>22</v>
      </c>
      <c r="Q167" s="90">
        <v>22</v>
      </c>
      <c r="R167" s="18">
        <v>22</v>
      </c>
      <c r="S167" s="18">
        <v>21</v>
      </c>
      <c r="T167" s="18">
        <v>20</v>
      </c>
    </row>
    <row r="168" spans="2:20" x14ac:dyDescent="0.3">
      <c r="B168" s="3" t="s">
        <v>49</v>
      </c>
      <c r="C168" s="17">
        <v>38.416666666666664</v>
      </c>
      <c r="D168" s="17">
        <v>38.416666666666664</v>
      </c>
      <c r="E168" s="17">
        <v>36.5</v>
      </c>
      <c r="F168" s="17">
        <v>37.333333333333336</v>
      </c>
      <c r="G168" s="17">
        <v>35.333333333333336</v>
      </c>
      <c r="H168" s="17">
        <v>33</v>
      </c>
      <c r="I168" s="17">
        <v>33</v>
      </c>
      <c r="J168" s="17">
        <v>31.583333333333332</v>
      </c>
      <c r="K168" s="17">
        <v>36.083333333333336</v>
      </c>
      <c r="L168" s="17">
        <v>36.333333333333336</v>
      </c>
      <c r="M168" s="17">
        <v>34.714285714285715</v>
      </c>
      <c r="N168" s="51">
        <v>35</v>
      </c>
      <c r="O168" s="51">
        <v>35</v>
      </c>
      <c r="P168" s="51">
        <v>35</v>
      </c>
      <c r="Q168" s="51">
        <v>35</v>
      </c>
      <c r="R168" s="17">
        <v>35</v>
      </c>
      <c r="S168" s="17">
        <v>34</v>
      </c>
      <c r="T168" s="17">
        <v>34</v>
      </c>
    </row>
    <row r="169" spans="2:20" x14ac:dyDescent="0.3">
      <c r="B169" s="3" t="s">
        <v>52</v>
      </c>
      <c r="C169" s="17">
        <v>158.66666666666666</v>
      </c>
      <c r="D169" s="17">
        <v>170.41666666666666</v>
      </c>
      <c r="E169" s="17">
        <v>180.16666666666666</v>
      </c>
      <c r="F169" s="17">
        <v>180.08333333333334</v>
      </c>
      <c r="G169" s="17">
        <v>184.08333333333334</v>
      </c>
      <c r="H169" s="17">
        <v>184.66666666666666</v>
      </c>
      <c r="I169" s="17">
        <v>197.25</v>
      </c>
      <c r="J169" s="17">
        <v>199.83333333333334</v>
      </c>
      <c r="K169" s="17">
        <v>205</v>
      </c>
      <c r="L169" s="17">
        <v>198.91666666666666</v>
      </c>
      <c r="M169" s="17">
        <v>201.14285714285714</v>
      </c>
      <c r="N169" s="51">
        <v>200</v>
      </c>
      <c r="O169" s="51">
        <v>202</v>
      </c>
      <c r="P169" s="51">
        <v>203</v>
      </c>
      <c r="Q169" s="51">
        <v>202</v>
      </c>
      <c r="R169" s="17">
        <v>200</v>
      </c>
      <c r="S169" s="17">
        <v>203</v>
      </c>
      <c r="T169" s="17">
        <v>198</v>
      </c>
    </row>
    <row r="170" spans="2:20" x14ac:dyDescent="0.3">
      <c r="B170" s="3" t="s">
        <v>75</v>
      </c>
      <c r="C170" s="17">
        <v>78.75</v>
      </c>
      <c r="D170" s="17">
        <v>76.5</v>
      </c>
      <c r="E170" s="17">
        <v>71.083333333333329</v>
      </c>
      <c r="F170" s="17">
        <v>68.833333333333329</v>
      </c>
      <c r="G170" s="17">
        <v>65.083333333333329</v>
      </c>
      <c r="H170" s="17">
        <v>64.166666666666671</v>
      </c>
      <c r="I170" s="17">
        <v>62.666666666666664</v>
      </c>
      <c r="J170" s="17">
        <v>63.416666666666664</v>
      </c>
      <c r="K170" s="17">
        <v>67.833333333333329</v>
      </c>
      <c r="L170" s="17">
        <v>68.083333333333329</v>
      </c>
      <c r="M170" s="17">
        <v>68.714285714285708</v>
      </c>
      <c r="N170" s="51">
        <v>69</v>
      </c>
      <c r="O170" s="51">
        <v>69</v>
      </c>
      <c r="P170" s="51">
        <v>69</v>
      </c>
      <c r="Q170" s="51">
        <v>69</v>
      </c>
      <c r="R170" s="17">
        <v>69</v>
      </c>
      <c r="S170" s="17">
        <v>68</v>
      </c>
      <c r="T170" s="17">
        <v>68</v>
      </c>
    </row>
    <row r="171" spans="2:20" x14ac:dyDescent="0.3">
      <c r="B171" s="3" t="s">
        <v>659</v>
      </c>
      <c r="C171" s="17">
        <v>30.166666666666668</v>
      </c>
      <c r="D171" s="17">
        <v>30.083333333333332</v>
      </c>
      <c r="E171" s="17">
        <v>28.916666666666668</v>
      </c>
      <c r="F171" s="17">
        <v>30.166666666666668</v>
      </c>
      <c r="G171" s="17">
        <v>31.25</v>
      </c>
      <c r="H171" s="17">
        <v>36</v>
      </c>
      <c r="I171" s="17">
        <v>34.416666666666664</v>
      </c>
      <c r="J171" s="17">
        <v>34</v>
      </c>
      <c r="K171" s="17">
        <v>33.416666666666664</v>
      </c>
      <c r="L171" s="17">
        <v>33.75</v>
      </c>
      <c r="M171" s="17">
        <v>31.857142857142858</v>
      </c>
      <c r="N171" s="51">
        <v>32</v>
      </c>
      <c r="O171" s="51">
        <v>32</v>
      </c>
      <c r="P171" s="51">
        <v>32</v>
      </c>
      <c r="Q171" s="51">
        <v>32</v>
      </c>
      <c r="R171" s="17">
        <v>32</v>
      </c>
      <c r="S171" s="17">
        <v>32</v>
      </c>
      <c r="T171" s="17">
        <v>31</v>
      </c>
    </row>
    <row r="172" spans="2:20" x14ac:dyDescent="0.3">
      <c r="B172" s="3" t="s">
        <v>83</v>
      </c>
      <c r="C172" s="17">
        <v>316.91666666666669</v>
      </c>
      <c r="D172" s="17">
        <v>307.91666666666669</v>
      </c>
      <c r="E172" s="17">
        <v>293.75</v>
      </c>
      <c r="F172" s="17">
        <v>294.33333333333331</v>
      </c>
      <c r="G172" s="17">
        <v>307.66666666666669</v>
      </c>
      <c r="H172" s="17">
        <v>292.16666666666669</v>
      </c>
      <c r="I172" s="17">
        <v>290.25</v>
      </c>
      <c r="J172" s="17">
        <v>281.5</v>
      </c>
      <c r="K172" s="17">
        <v>278.08333333333331</v>
      </c>
      <c r="L172" s="17">
        <v>268.91666666666669</v>
      </c>
      <c r="M172" s="17">
        <v>266.42857142857144</v>
      </c>
      <c r="N172" s="90">
        <v>266</v>
      </c>
      <c r="O172" s="90">
        <v>267</v>
      </c>
      <c r="P172" s="90">
        <v>266</v>
      </c>
      <c r="Q172" s="90">
        <v>266</v>
      </c>
      <c r="R172" s="18">
        <v>268</v>
      </c>
      <c r="S172" s="18">
        <v>267</v>
      </c>
      <c r="T172" s="18">
        <v>265</v>
      </c>
    </row>
    <row r="173" spans="2:20" x14ac:dyDescent="0.3">
      <c r="B173" s="3" t="s">
        <v>91</v>
      </c>
      <c r="C173" s="17">
        <v>23.5</v>
      </c>
      <c r="D173" s="17">
        <v>20.666666666666668</v>
      </c>
      <c r="E173" s="17">
        <v>18.75</v>
      </c>
      <c r="F173" s="17">
        <v>17.666666666666668</v>
      </c>
      <c r="G173" s="17">
        <v>16.75</v>
      </c>
      <c r="H173" s="17">
        <v>23.416666666666668</v>
      </c>
      <c r="I173" s="17">
        <v>27.916666666666668</v>
      </c>
      <c r="J173" s="17">
        <v>28.333333333333332</v>
      </c>
      <c r="K173" s="17">
        <v>27.75</v>
      </c>
      <c r="L173" s="17">
        <v>30.727272727272727</v>
      </c>
      <c r="M173" s="17">
        <v>32.428571428571431</v>
      </c>
      <c r="N173" s="51">
        <v>31</v>
      </c>
      <c r="O173" s="51">
        <v>31</v>
      </c>
      <c r="P173" s="51">
        <v>33</v>
      </c>
      <c r="Q173" s="51">
        <v>33</v>
      </c>
      <c r="R173" s="17">
        <v>33</v>
      </c>
      <c r="S173" s="17">
        <v>33</v>
      </c>
      <c r="T173" s="17">
        <v>33</v>
      </c>
    </row>
    <row r="174" spans="2:20" x14ac:dyDescent="0.3">
      <c r="B174" s="3" t="s">
        <v>95</v>
      </c>
      <c r="C174" s="17">
        <v>32</v>
      </c>
      <c r="D174" s="17">
        <v>35.666666666666664</v>
      </c>
      <c r="E174" s="17">
        <v>35.833333333333336</v>
      </c>
      <c r="F174" s="17">
        <v>34.583333333333336</v>
      </c>
      <c r="G174" s="17">
        <v>31.666666666666668</v>
      </c>
      <c r="H174" s="17">
        <v>30.416666666666668</v>
      </c>
      <c r="I174" s="17">
        <v>29.083333333333332</v>
      </c>
      <c r="J174" s="17">
        <v>29.416666666666668</v>
      </c>
      <c r="K174" s="17">
        <v>35.5</v>
      </c>
      <c r="L174" s="17">
        <v>40.166666666666664</v>
      </c>
      <c r="M174" s="17">
        <v>35.571428571428569</v>
      </c>
      <c r="N174" s="51">
        <v>37</v>
      </c>
      <c r="O174" s="51">
        <v>36</v>
      </c>
      <c r="P174" s="51">
        <v>36</v>
      </c>
      <c r="Q174" s="51">
        <v>36</v>
      </c>
      <c r="R174" s="17">
        <v>35</v>
      </c>
      <c r="S174" s="17">
        <v>35</v>
      </c>
      <c r="T174" s="17">
        <v>34</v>
      </c>
    </row>
    <row r="175" spans="2:20" x14ac:dyDescent="0.3">
      <c r="B175" s="3" t="s">
        <v>99</v>
      </c>
      <c r="C175" s="17">
        <v>408.75</v>
      </c>
      <c r="D175" s="17">
        <v>401.5</v>
      </c>
      <c r="E175" s="17">
        <v>409.08333333333331</v>
      </c>
      <c r="F175" s="17">
        <v>374.25</v>
      </c>
      <c r="G175" s="17">
        <v>380.75</v>
      </c>
      <c r="H175" s="17">
        <v>372.66666666666669</v>
      </c>
      <c r="I175" s="17">
        <v>384.5</v>
      </c>
      <c r="J175" s="17">
        <v>402.83333333333331</v>
      </c>
      <c r="K175" s="17">
        <v>406</v>
      </c>
      <c r="L175" s="17">
        <v>401</v>
      </c>
      <c r="M175" s="17">
        <v>382.85714285714283</v>
      </c>
      <c r="N175" s="90">
        <v>390</v>
      </c>
      <c r="O175" s="90">
        <v>387</v>
      </c>
      <c r="P175" s="90">
        <v>386</v>
      </c>
      <c r="Q175" s="90">
        <v>386</v>
      </c>
      <c r="R175" s="18">
        <v>384</v>
      </c>
      <c r="S175" s="18">
        <v>377</v>
      </c>
      <c r="T175" s="18">
        <v>370</v>
      </c>
    </row>
    <row r="176" spans="2:20" x14ac:dyDescent="0.3">
      <c r="B176" s="3" t="s">
        <v>107</v>
      </c>
      <c r="C176" s="17">
        <v>74.75</v>
      </c>
      <c r="D176" s="17">
        <v>71.333333333333329</v>
      </c>
      <c r="E176" s="17">
        <v>70.416666666666671</v>
      </c>
      <c r="F176" s="17">
        <v>77.583333333333329</v>
      </c>
      <c r="G176" s="17">
        <v>80.666666666666671</v>
      </c>
      <c r="H176" s="17">
        <v>82</v>
      </c>
      <c r="I176" s="17">
        <v>82.083333333333329</v>
      </c>
      <c r="J176" s="17">
        <v>81.916666666666671</v>
      </c>
      <c r="K176" s="17">
        <v>80.75</v>
      </c>
      <c r="L176" s="17">
        <v>80.583333333333329</v>
      </c>
      <c r="M176" s="17">
        <v>78.571428571428569</v>
      </c>
      <c r="N176" s="51">
        <v>78</v>
      </c>
      <c r="O176" s="51">
        <v>78</v>
      </c>
      <c r="P176" s="51">
        <v>80</v>
      </c>
      <c r="Q176" s="51">
        <v>79</v>
      </c>
      <c r="R176" s="17">
        <v>78</v>
      </c>
      <c r="S176" s="17">
        <v>78</v>
      </c>
      <c r="T176" s="17">
        <v>79</v>
      </c>
    </row>
    <row r="177" spans="2:20" x14ac:dyDescent="0.3">
      <c r="B177" s="3" t="s">
        <v>109</v>
      </c>
      <c r="C177" s="17">
        <v>20.75</v>
      </c>
      <c r="D177" s="17">
        <v>21.083333333333332</v>
      </c>
      <c r="E177" s="17">
        <v>17.75</v>
      </c>
      <c r="F177" s="17">
        <v>17.166666666666668</v>
      </c>
      <c r="G177" s="17">
        <v>19.916666666666668</v>
      </c>
      <c r="H177" s="17">
        <v>21.083333333333332</v>
      </c>
      <c r="I177" s="17">
        <v>27.416666666666668</v>
      </c>
      <c r="J177" s="17">
        <v>28.75</v>
      </c>
      <c r="K177" s="17">
        <v>28.5</v>
      </c>
      <c r="L177" s="17">
        <v>32.5</v>
      </c>
      <c r="M177" s="17">
        <v>32.428571428571431</v>
      </c>
      <c r="N177" s="51">
        <v>33</v>
      </c>
      <c r="O177" s="51">
        <v>33</v>
      </c>
      <c r="P177" s="51">
        <v>33</v>
      </c>
      <c r="Q177" s="51">
        <v>33</v>
      </c>
      <c r="R177" s="17">
        <v>33</v>
      </c>
      <c r="S177" s="17">
        <v>32</v>
      </c>
      <c r="T177" s="17">
        <v>30</v>
      </c>
    </row>
    <row r="178" spans="2:20" x14ac:dyDescent="0.3">
      <c r="B178" s="3" t="s">
        <v>117</v>
      </c>
      <c r="C178" s="17">
        <v>41.833333333333336</v>
      </c>
      <c r="D178" s="17">
        <v>42.666666666666664</v>
      </c>
      <c r="E178" s="17">
        <v>43.5</v>
      </c>
      <c r="F178" s="17">
        <v>41.583333333333336</v>
      </c>
      <c r="G178" s="17">
        <v>40</v>
      </c>
      <c r="H178" s="17">
        <v>40</v>
      </c>
      <c r="I178" s="17">
        <v>40</v>
      </c>
      <c r="J178" s="17">
        <v>40.416666666666664</v>
      </c>
      <c r="K178" s="17">
        <v>44.75</v>
      </c>
      <c r="L178" s="17">
        <v>42.833333333333336</v>
      </c>
      <c r="M178" s="17">
        <v>40</v>
      </c>
      <c r="N178" s="51">
        <v>40</v>
      </c>
      <c r="O178" s="51">
        <v>40</v>
      </c>
      <c r="P178" s="51">
        <v>40</v>
      </c>
      <c r="Q178" s="51">
        <v>40</v>
      </c>
      <c r="R178" s="17">
        <v>40</v>
      </c>
      <c r="S178" s="17">
        <v>40</v>
      </c>
      <c r="T178" s="17">
        <v>40</v>
      </c>
    </row>
    <row r="179" spans="2:20" x14ac:dyDescent="0.3">
      <c r="B179" s="3" t="s">
        <v>126</v>
      </c>
      <c r="C179" s="17">
        <v>746</v>
      </c>
      <c r="D179" s="17">
        <v>770.33333333333337</v>
      </c>
      <c r="E179" s="17">
        <v>743.16666666666663</v>
      </c>
      <c r="F179" s="17">
        <v>721.66666666666663</v>
      </c>
      <c r="G179" s="17">
        <v>692.83333333333337</v>
      </c>
      <c r="H179" s="17">
        <v>677.08333333333337</v>
      </c>
      <c r="I179" s="17">
        <v>655.08333333333337</v>
      </c>
      <c r="J179" s="17">
        <v>682.25</v>
      </c>
      <c r="K179" s="17">
        <v>740.75</v>
      </c>
      <c r="L179" s="17">
        <v>785.33333333333337</v>
      </c>
      <c r="M179" s="17">
        <v>759.28571428571433</v>
      </c>
      <c r="N179" s="51">
        <v>778</v>
      </c>
      <c r="O179" s="51">
        <v>774</v>
      </c>
      <c r="P179" s="51">
        <v>770</v>
      </c>
      <c r="Q179" s="51">
        <v>762</v>
      </c>
      <c r="R179" s="17">
        <v>762</v>
      </c>
      <c r="S179" s="17">
        <v>748</v>
      </c>
      <c r="T179" s="17">
        <v>721</v>
      </c>
    </row>
    <row r="180" spans="2:20" ht="27.6" x14ac:dyDescent="0.3">
      <c r="B180" s="3" t="s">
        <v>176</v>
      </c>
      <c r="C180" s="17">
        <v>13.75</v>
      </c>
      <c r="D180" s="17">
        <v>12.833333333333334</v>
      </c>
      <c r="E180" s="17">
        <v>10.666666666666666</v>
      </c>
      <c r="F180" s="17">
        <v>9.25</v>
      </c>
      <c r="G180" s="17">
        <v>6.416666666666667</v>
      </c>
      <c r="H180" s="17">
        <v>5.166666666666667</v>
      </c>
      <c r="I180" s="17">
        <v>3.8333333333333335</v>
      </c>
      <c r="J180" s="17">
        <v>2.4166666666666665</v>
      </c>
      <c r="K180" s="17">
        <v>1.6666666666666667</v>
      </c>
      <c r="L180" s="17">
        <v>1</v>
      </c>
      <c r="M180" s="17">
        <v>0</v>
      </c>
      <c r="N180" s="51">
        <v>0</v>
      </c>
      <c r="O180" s="51">
        <v>0</v>
      </c>
      <c r="P180" s="51">
        <v>0</v>
      </c>
      <c r="Q180" s="51">
        <v>0</v>
      </c>
      <c r="R180" s="17">
        <v>0</v>
      </c>
      <c r="S180" s="17">
        <v>0</v>
      </c>
      <c r="T180" s="17">
        <v>0</v>
      </c>
    </row>
    <row r="181" spans="2:20" x14ac:dyDescent="0.3">
      <c r="B181" s="3" t="s">
        <v>138</v>
      </c>
      <c r="C181" s="17">
        <v>44.583333333333336</v>
      </c>
      <c r="D181" s="17">
        <v>44.916666666666664</v>
      </c>
      <c r="E181" s="17">
        <v>42.916666666666664</v>
      </c>
      <c r="F181" s="17">
        <v>43.416666666666664</v>
      </c>
      <c r="G181" s="17">
        <v>41.75</v>
      </c>
      <c r="H181" s="17">
        <v>41.916666666666664</v>
      </c>
      <c r="I181" s="17">
        <v>40.333333333333336</v>
      </c>
      <c r="J181" s="17">
        <v>40.5</v>
      </c>
      <c r="K181" s="17">
        <v>40.666666666666664</v>
      </c>
      <c r="L181" s="17">
        <v>40.5</v>
      </c>
      <c r="M181" s="17">
        <v>37.285714285714285</v>
      </c>
      <c r="N181" s="51">
        <v>38</v>
      </c>
      <c r="O181" s="51">
        <v>38</v>
      </c>
      <c r="P181" s="51">
        <v>37</v>
      </c>
      <c r="Q181" s="51">
        <v>37</v>
      </c>
      <c r="R181" s="17">
        <v>37</v>
      </c>
      <c r="S181" s="17">
        <v>37</v>
      </c>
      <c r="T181" s="17">
        <v>37</v>
      </c>
    </row>
    <row r="182" spans="2:20" x14ac:dyDescent="0.3">
      <c r="B182" s="3" t="s">
        <v>145</v>
      </c>
      <c r="C182" s="17">
        <v>32.666666666666664</v>
      </c>
      <c r="D182" s="17">
        <v>34.916666666666664</v>
      </c>
      <c r="E182" s="17">
        <v>35.333333333333336</v>
      </c>
      <c r="F182" s="17">
        <v>34.083333333333336</v>
      </c>
      <c r="G182" s="17">
        <v>34.166666666666664</v>
      </c>
      <c r="H182" s="17">
        <v>35</v>
      </c>
      <c r="I182" s="17">
        <v>34.166666666666664</v>
      </c>
      <c r="J182" s="17">
        <v>34</v>
      </c>
      <c r="K182" s="17">
        <v>33.5</v>
      </c>
      <c r="L182" s="17">
        <v>34</v>
      </c>
      <c r="M182" s="17">
        <v>34.571428571428569</v>
      </c>
      <c r="N182" s="51">
        <v>34</v>
      </c>
      <c r="O182" s="51">
        <v>35</v>
      </c>
      <c r="P182" s="51">
        <v>35</v>
      </c>
      <c r="Q182" s="51">
        <v>35</v>
      </c>
      <c r="R182" s="17">
        <v>34</v>
      </c>
      <c r="S182" s="17">
        <v>34</v>
      </c>
      <c r="T182" s="17">
        <v>35</v>
      </c>
    </row>
    <row r="183" spans="2:20" x14ac:dyDescent="0.3">
      <c r="B183" s="29" t="s">
        <v>199</v>
      </c>
      <c r="C183" s="33">
        <f t="shared" ref="C183:T183" si="42">+SUM(C184:C189)</f>
        <v>941.58333333333348</v>
      </c>
      <c r="D183" s="33">
        <f t="shared" si="42"/>
        <v>936.91666666666674</v>
      </c>
      <c r="E183" s="33">
        <f t="shared" si="42"/>
        <v>942.16666666666674</v>
      </c>
      <c r="F183" s="33">
        <f t="shared" si="42"/>
        <v>919.49999999999989</v>
      </c>
      <c r="G183" s="33">
        <f t="shared" si="42"/>
        <v>919.41666666666663</v>
      </c>
      <c r="H183" s="33">
        <f t="shared" ref="H183:M183" si="43">+SUM(H184:H189)</f>
        <v>910.16666666666663</v>
      </c>
      <c r="I183" s="33">
        <f t="shared" si="43"/>
        <v>911.58333333333337</v>
      </c>
      <c r="J183" s="33">
        <f t="shared" si="43"/>
        <v>944.83333333333337</v>
      </c>
      <c r="K183" s="33">
        <f t="shared" si="43"/>
        <v>1048.3333333333335</v>
      </c>
      <c r="L183" s="33">
        <f t="shared" si="43"/>
        <v>1143.5833333333335</v>
      </c>
      <c r="M183" s="33">
        <f t="shared" si="43"/>
        <v>1177</v>
      </c>
      <c r="N183" s="89">
        <f t="shared" si="42"/>
        <v>1168</v>
      </c>
      <c r="O183" s="89">
        <f t="shared" si="42"/>
        <v>1177</v>
      </c>
      <c r="P183" s="89">
        <f t="shared" si="42"/>
        <v>1183</v>
      </c>
      <c r="Q183" s="89">
        <f t="shared" si="42"/>
        <v>1181</v>
      </c>
      <c r="R183" s="120">
        <f t="shared" si="42"/>
        <v>1179</v>
      </c>
      <c r="S183" s="120">
        <f t="shared" si="42"/>
        <v>1176</v>
      </c>
      <c r="T183" s="120">
        <f t="shared" si="42"/>
        <v>1175</v>
      </c>
    </row>
    <row r="184" spans="2:20" x14ac:dyDescent="0.3">
      <c r="B184" s="3" t="s">
        <v>6</v>
      </c>
      <c r="C184" s="17">
        <v>624.33333333333337</v>
      </c>
      <c r="D184" s="17">
        <v>615</v>
      </c>
      <c r="E184" s="17">
        <v>618.58333333333337</v>
      </c>
      <c r="F184" s="17">
        <v>605</v>
      </c>
      <c r="G184" s="17">
        <v>605</v>
      </c>
      <c r="H184" s="17">
        <v>594.41666666666663</v>
      </c>
      <c r="I184" s="17">
        <v>601.16666666666663</v>
      </c>
      <c r="J184" s="17">
        <v>620.33333333333337</v>
      </c>
      <c r="K184" s="17">
        <v>648.5</v>
      </c>
      <c r="L184" s="17">
        <v>657.5</v>
      </c>
      <c r="M184" s="17">
        <v>671.71428571428567</v>
      </c>
      <c r="N184" s="51">
        <v>674</v>
      </c>
      <c r="O184" s="51">
        <v>674</v>
      </c>
      <c r="P184" s="51">
        <v>673</v>
      </c>
      <c r="Q184" s="51">
        <v>673</v>
      </c>
      <c r="R184" s="17">
        <v>671</v>
      </c>
      <c r="S184" s="17">
        <v>668</v>
      </c>
      <c r="T184" s="17">
        <v>669</v>
      </c>
    </row>
    <row r="185" spans="2:20" x14ac:dyDescent="0.3">
      <c r="B185" s="3" t="s">
        <v>44</v>
      </c>
      <c r="C185" s="17">
        <v>48.833333333333336</v>
      </c>
      <c r="D185" s="17">
        <v>53.583333333333336</v>
      </c>
      <c r="E185" s="17">
        <v>52.75</v>
      </c>
      <c r="F185" s="17">
        <v>48.166666666666664</v>
      </c>
      <c r="G185" s="17">
        <v>46.416666666666664</v>
      </c>
      <c r="H185" s="17">
        <v>45</v>
      </c>
      <c r="I185" s="17">
        <v>42.333333333333336</v>
      </c>
      <c r="J185" s="17">
        <v>40.75</v>
      </c>
      <c r="K185" s="17">
        <v>41.5</v>
      </c>
      <c r="L185" s="17">
        <v>42.25</v>
      </c>
      <c r="M185" s="17">
        <v>38.857142857142854</v>
      </c>
      <c r="N185" s="51">
        <v>36</v>
      </c>
      <c r="O185" s="51">
        <v>39</v>
      </c>
      <c r="P185" s="51">
        <v>41</v>
      </c>
      <c r="Q185" s="51">
        <v>39</v>
      </c>
      <c r="R185" s="17">
        <v>39</v>
      </c>
      <c r="S185" s="17">
        <v>39</v>
      </c>
      <c r="T185" s="17">
        <v>39</v>
      </c>
    </row>
    <row r="186" spans="2:20" x14ac:dyDescent="0.3">
      <c r="B186" s="3" t="s">
        <v>677</v>
      </c>
      <c r="C186" s="17"/>
      <c r="D186" s="17"/>
      <c r="E186" s="17"/>
      <c r="F186" s="17"/>
      <c r="G186" s="17"/>
      <c r="H186" s="17"/>
      <c r="I186" s="17"/>
      <c r="J186" s="17"/>
      <c r="K186" s="17">
        <v>43.5</v>
      </c>
      <c r="L186" s="17">
        <v>44.583333333333336</v>
      </c>
      <c r="M186" s="17">
        <v>44</v>
      </c>
      <c r="N186" s="51">
        <v>44</v>
      </c>
      <c r="O186" s="51">
        <v>44</v>
      </c>
      <c r="P186" s="51">
        <v>44</v>
      </c>
      <c r="Q186" s="51">
        <v>44</v>
      </c>
      <c r="R186" s="17">
        <v>44</v>
      </c>
      <c r="S186" s="17">
        <v>44</v>
      </c>
      <c r="T186" s="17">
        <v>44</v>
      </c>
    </row>
    <row r="187" spans="2:20" x14ac:dyDescent="0.3">
      <c r="B187" s="3" t="s">
        <v>89</v>
      </c>
      <c r="C187" s="17">
        <v>195.83333333333334</v>
      </c>
      <c r="D187" s="17">
        <v>199.75</v>
      </c>
      <c r="E187" s="17">
        <v>200.08333333333334</v>
      </c>
      <c r="F187" s="17">
        <v>197.66666666666666</v>
      </c>
      <c r="G187" s="17">
        <v>196</v>
      </c>
      <c r="H187" s="17">
        <v>197.41666666666666</v>
      </c>
      <c r="I187" s="17">
        <v>191.83333333333334</v>
      </c>
      <c r="J187" s="17">
        <v>206.25</v>
      </c>
      <c r="K187" s="17">
        <v>212</v>
      </c>
      <c r="L187" s="17">
        <v>297.75</v>
      </c>
      <c r="M187" s="17">
        <v>317.85714285714283</v>
      </c>
      <c r="N187" s="51">
        <v>308</v>
      </c>
      <c r="O187" s="51">
        <v>314</v>
      </c>
      <c r="P187" s="51">
        <v>319</v>
      </c>
      <c r="Q187" s="51">
        <v>322</v>
      </c>
      <c r="R187" s="17">
        <v>322</v>
      </c>
      <c r="S187" s="17">
        <v>321</v>
      </c>
      <c r="T187" s="17">
        <v>319</v>
      </c>
    </row>
    <row r="188" spans="2:20" x14ac:dyDescent="0.3">
      <c r="B188" s="3" t="s">
        <v>668</v>
      </c>
      <c r="C188" s="17"/>
      <c r="D188" s="17"/>
      <c r="E188" s="17"/>
      <c r="F188" s="17"/>
      <c r="G188" s="17"/>
      <c r="H188" s="17"/>
      <c r="I188" s="17"/>
      <c r="J188" s="17"/>
      <c r="K188" s="17">
        <v>20.083333333333332</v>
      </c>
      <c r="L188" s="17">
        <v>20</v>
      </c>
      <c r="M188" s="17">
        <v>19</v>
      </c>
      <c r="N188" s="51">
        <v>19</v>
      </c>
      <c r="O188" s="51">
        <v>19</v>
      </c>
      <c r="P188" s="51">
        <v>19</v>
      </c>
      <c r="Q188" s="51">
        <v>19</v>
      </c>
      <c r="R188" s="17">
        <v>19</v>
      </c>
      <c r="S188" s="17">
        <v>19</v>
      </c>
      <c r="T188" s="17">
        <v>19</v>
      </c>
    </row>
    <row r="189" spans="2:20" x14ac:dyDescent="0.3">
      <c r="B189" s="5" t="s">
        <v>169</v>
      </c>
      <c r="C189" s="19">
        <v>72.583333333333329</v>
      </c>
      <c r="D189" s="19">
        <v>68.583333333333329</v>
      </c>
      <c r="E189" s="19">
        <v>70.75</v>
      </c>
      <c r="F189" s="19">
        <v>68.666666666666671</v>
      </c>
      <c r="G189" s="19">
        <v>72</v>
      </c>
      <c r="H189" s="19">
        <v>73.333333333333329</v>
      </c>
      <c r="I189" s="19">
        <v>76.25</v>
      </c>
      <c r="J189" s="19">
        <v>77.5</v>
      </c>
      <c r="K189" s="19">
        <v>82.75</v>
      </c>
      <c r="L189" s="19">
        <v>81.5</v>
      </c>
      <c r="M189" s="19">
        <v>85.571428571428569</v>
      </c>
      <c r="N189" s="52">
        <v>87</v>
      </c>
      <c r="O189" s="51">
        <v>87</v>
      </c>
      <c r="P189" s="51">
        <v>87</v>
      </c>
      <c r="Q189" s="51">
        <v>84</v>
      </c>
      <c r="R189" s="17">
        <v>84</v>
      </c>
      <c r="S189" s="17">
        <v>85</v>
      </c>
      <c r="T189" s="17">
        <v>85</v>
      </c>
    </row>
    <row r="190" spans="2:20" x14ac:dyDescent="0.3">
      <c r="B190" s="29" t="s">
        <v>200</v>
      </c>
      <c r="C190" s="33">
        <f t="shared" ref="C190:T190" si="44">+SUM(C191:C191)</f>
        <v>53.666666666666664</v>
      </c>
      <c r="D190" s="33">
        <f t="shared" si="44"/>
        <v>58.083333333333336</v>
      </c>
      <c r="E190" s="33">
        <f t="shared" si="44"/>
        <v>60.416666666666664</v>
      </c>
      <c r="F190" s="33">
        <f t="shared" si="44"/>
        <v>59.5</v>
      </c>
      <c r="G190" s="33">
        <f t="shared" si="44"/>
        <v>58.75</v>
      </c>
      <c r="H190" s="33">
        <f t="shared" ref="H190:M190" si="45">+SUM(H191:H191)</f>
        <v>60.416666666666664</v>
      </c>
      <c r="I190" s="33">
        <f t="shared" si="45"/>
        <v>64.5</v>
      </c>
      <c r="J190" s="33">
        <f t="shared" si="45"/>
        <v>68.916666666666671</v>
      </c>
      <c r="K190" s="33">
        <f t="shared" si="45"/>
        <v>81.75</v>
      </c>
      <c r="L190" s="33">
        <f t="shared" si="45"/>
        <v>79.75</v>
      </c>
      <c r="M190" s="33">
        <f t="shared" si="45"/>
        <v>74.142857142857139</v>
      </c>
      <c r="N190" s="89">
        <f t="shared" si="44"/>
        <v>78</v>
      </c>
      <c r="O190" s="89">
        <f t="shared" si="44"/>
        <v>77</v>
      </c>
      <c r="P190" s="89">
        <f t="shared" si="44"/>
        <v>76</v>
      </c>
      <c r="Q190" s="89">
        <f t="shared" si="44"/>
        <v>76</v>
      </c>
      <c r="R190" s="120">
        <f t="shared" si="44"/>
        <v>71</v>
      </c>
      <c r="S190" s="120">
        <f t="shared" si="44"/>
        <v>71</v>
      </c>
      <c r="T190" s="120">
        <f t="shared" si="44"/>
        <v>70</v>
      </c>
    </row>
    <row r="191" spans="2:20" ht="27.6" x14ac:dyDescent="0.3">
      <c r="B191" s="5" t="s">
        <v>127</v>
      </c>
      <c r="C191" s="19">
        <v>53.666666666666664</v>
      </c>
      <c r="D191" s="19">
        <v>58.083333333333336</v>
      </c>
      <c r="E191" s="19">
        <v>60.416666666666664</v>
      </c>
      <c r="F191" s="19">
        <v>59.5</v>
      </c>
      <c r="G191" s="19">
        <v>58.75</v>
      </c>
      <c r="H191" s="19">
        <v>60.416666666666664</v>
      </c>
      <c r="I191" s="19">
        <v>64.5</v>
      </c>
      <c r="J191" s="19">
        <v>68.916666666666671</v>
      </c>
      <c r="K191" s="19">
        <v>81.75</v>
      </c>
      <c r="L191" s="19">
        <v>79.75</v>
      </c>
      <c r="M191" s="19">
        <v>74.142857142857139</v>
      </c>
      <c r="N191" s="52">
        <v>78</v>
      </c>
      <c r="O191" s="51">
        <v>77</v>
      </c>
      <c r="P191" s="51">
        <v>76</v>
      </c>
      <c r="Q191" s="51">
        <v>76</v>
      </c>
      <c r="R191" s="17">
        <v>71</v>
      </c>
      <c r="S191" s="17">
        <v>71</v>
      </c>
      <c r="T191" s="17">
        <v>70</v>
      </c>
    </row>
    <row r="192" spans="2:20" x14ac:dyDescent="0.3">
      <c r="B192" s="29" t="s">
        <v>201</v>
      </c>
      <c r="C192" s="33">
        <f t="shared" ref="C192:T192" si="46">+SUM(C193:C200)</f>
        <v>1315.6666666666665</v>
      </c>
      <c r="D192" s="33">
        <f t="shared" si="46"/>
        <v>1293.75</v>
      </c>
      <c r="E192" s="33">
        <f t="shared" si="46"/>
        <v>1301.5</v>
      </c>
      <c r="F192" s="33">
        <f t="shared" si="46"/>
        <v>1363.7500000000002</v>
      </c>
      <c r="G192" s="33">
        <f t="shared" si="46"/>
        <v>1434.9999999999998</v>
      </c>
      <c r="H192" s="33">
        <f t="shared" ref="H192:M192" si="47">+SUM(H193:H200)</f>
        <v>1407.3333333333335</v>
      </c>
      <c r="I192" s="33">
        <f t="shared" si="47"/>
        <v>1403.4166666666667</v>
      </c>
      <c r="J192" s="33">
        <f t="shared" si="47"/>
        <v>1419.5833333333333</v>
      </c>
      <c r="K192" s="33">
        <f t="shared" si="47"/>
        <v>1474</v>
      </c>
      <c r="L192" s="33">
        <f t="shared" si="47"/>
        <v>1472.4166666666667</v>
      </c>
      <c r="M192" s="33">
        <f t="shared" si="47"/>
        <v>1431</v>
      </c>
      <c r="N192" s="89">
        <f t="shared" si="46"/>
        <v>1435</v>
      </c>
      <c r="O192" s="89">
        <f t="shared" si="46"/>
        <v>1441</v>
      </c>
      <c r="P192" s="89">
        <f t="shared" si="46"/>
        <v>1441</v>
      </c>
      <c r="Q192" s="89">
        <f t="shared" si="46"/>
        <v>1433</v>
      </c>
      <c r="R192" s="120">
        <f t="shared" si="46"/>
        <v>1425</v>
      </c>
      <c r="S192" s="120">
        <f t="shared" si="46"/>
        <v>1417</v>
      </c>
      <c r="T192" s="120">
        <f t="shared" si="46"/>
        <v>1425</v>
      </c>
    </row>
    <row r="193" spans="2:20" x14ac:dyDescent="0.3">
      <c r="B193" s="3" t="s">
        <v>4</v>
      </c>
      <c r="C193" s="17">
        <v>122.58333333333333</v>
      </c>
      <c r="D193" s="17">
        <v>119.08333333333333</v>
      </c>
      <c r="E193" s="17">
        <v>123</v>
      </c>
      <c r="F193" s="17">
        <v>129.5</v>
      </c>
      <c r="G193" s="17">
        <v>138.5</v>
      </c>
      <c r="H193" s="17">
        <v>130.91666666666666</v>
      </c>
      <c r="I193" s="17">
        <v>126</v>
      </c>
      <c r="J193" s="17">
        <v>119.25</v>
      </c>
      <c r="K193" s="17">
        <v>116.33333333333333</v>
      </c>
      <c r="L193" s="17">
        <v>118.58333333333333</v>
      </c>
      <c r="M193" s="17">
        <v>116</v>
      </c>
      <c r="N193" s="51">
        <v>117</v>
      </c>
      <c r="O193" s="51">
        <v>116</v>
      </c>
      <c r="P193" s="51">
        <v>116</v>
      </c>
      <c r="Q193" s="51">
        <v>116</v>
      </c>
      <c r="R193" s="17">
        <v>116</v>
      </c>
      <c r="S193" s="17">
        <v>116</v>
      </c>
      <c r="T193" s="17">
        <v>115</v>
      </c>
    </row>
    <row r="194" spans="2:20" x14ac:dyDescent="0.3">
      <c r="B194" s="3" t="s">
        <v>37</v>
      </c>
      <c r="C194" s="17">
        <v>32.5</v>
      </c>
      <c r="D194" s="17">
        <v>29.083333333333332</v>
      </c>
      <c r="E194" s="17">
        <v>27</v>
      </c>
      <c r="F194" s="17">
        <v>33.333333333333336</v>
      </c>
      <c r="G194" s="17">
        <v>39.166666666666664</v>
      </c>
      <c r="H194" s="17">
        <v>38.166666666666664</v>
      </c>
      <c r="I194" s="17">
        <v>36.5</v>
      </c>
      <c r="J194" s="17">
        <v>35</v>
      </c>
      <c r="K194" s="17">
        <v>36.833333333333336</v>
      </c>
      <c r="L194" s="17">
        <v>41.25</v>
      </c>
      <c r="M194" s="17">
        <v>42.142857142857146</v>
      </c>
      <c r="N194" s="51">
        <v>43</v>
      </c>
      <c r="O194" s="51">
        <v>43</v>
      </c>
      <c r="P194" s="51">
        <v>42</v>
      </c>
      <c r="Q194" s="51">
        <v>42</v>
      </c>
      <c r="R194" s="17">
        <v>42</v>
      </c>
      <c r="S194" s="17">
        <v>42</v>
      </c>
      <c r="T194" s="17">
        <v>41</v>
      </c>
    </row>
    <row r="195" spans="2:20" x14ac:dyDescent="0.3">
      <c r="B195" s="3" t="s">
        <v>57</v>
      </c>
      <c r="C195" s="17">
        <v>146.83333333333334</v>
      </c>
      <c r="D195" s="17">
        <v>133.25</v>
      </c>
      <c r="E195" s="17">
        <v>131.16666666666666</v>
      </c>
      <c r="F195" s="17">
        <v>131.25</v>
      </c>
      <c r="G195" s="17">
        <v>128</v>
      </c>
      <c r="H195" s="17">
        <v>123.66666666666667</v>
      </c>
      <c r="I195" s="17">
        <v>123.66666666666667</v>
      </c>
      <c r="J195" s="17">
        <v>132.83333333333334</v>
      </c>
      <c r="K195" s="17">
        <v>135.58333333333334</v>
      </c>
      <c r="L195" s="17">
        <v>135.25</v>
      </c>
      <c r="M195" s="17">
        <v>136.85714285714286</v>
      </c>
      <c r="N195" s="51">
        <v>134</v>
      </c>
      <c r="O195" s="51">
        <v>137</v>
      </c>
      <c r="P195" s="51">
        <v>138</v>
      </c>
      <c r="Q195" s="51">
        <v>139</v>
      </c>
      <c r="R195" s="17">
        <v>136</v>
      </c>
      <c r="S195" s="17">
        <v>135</v>
      </c>
      <c r="T195" s="17">
        <v>139</v>
      </c>
    </row>
    <row r="196" spans="2:20" x14ac:dyDescent="0.3">
      <c r="B196" s="3" t="s">
        <v>64</v>
      </c>
      <c r="C196" s="17">
        <v>132</v>
      </c>
      <c r="D196" s="17">
        <v>126.25</v>
      </c>
      <c r="E196" s="17">
        <v>124.41666666666667</v>
      </c>
      <c r="F196" s="17">
        <v>120.66666666666667</v>
      </c>
      <c r="G196" s="17">
        <v>121.58333333333333</v>
      </c>
      <c r="H196" s="17">
        <v>124.16666666666667</v>
      </c>
      <c r="I196" s="17">
        <v>123.25</v>
      </c>
      <c r="J196" s="17">
        <v>121.08333333333333</v>
      </c>
      <c r="K196" s="17">
        <v>127.33333333333333</v>
      </c>
      <c r="L196" s="17">
        <v>124.83333333333333</v>
      </c>
      <c r="M196" s="17">
        <v>117.28571428571429</v>
      </c>
      <c r="N196" s="90">
        <v>119</v>
      </c>
      <c r="O196" s="90">
        <v>118</v>
      </c>
      <c r="P196" s="90">
        <v>118</v>
      </c>
      <c r="Q196" s="90">
        <v>118</v>
      </c>
      <c r="R196" s="18">
        <v>118</v>
      </c>
      <c r="S196" s="18">
        <v>115</v>
      </c>
      <c r="T196" s="18">
        <v>115</v>
      </c>
    </row>
    <row r="197" spans="2:20" x14ac:dyDescent="0.3">
      <c r="B197" s="3" t="s">
        <v>82</v>
      </c>
      <c r="C197" s="17">
        <v>65.833333333333329</v>
      </c>
      <c r="D197" s="17">
        <v>68</v>
      </c>
      <c r="E197" s="17">
        <v>66.583333333333329</v>
      </c>
      <c r="F197" s="17">
        <v>73.666666666666671</v>
      </c>
      <c r="G197" s="17">
        <v>83.75</v>
      </c>
      <c r="H197" s="17">
        <v>82.583333333333329</v>
      </c>
      <c r="I197" s="17">
        <v>85.25</v>
      </c>
      <c r="J197" s="17">
        <v>84.416666666666671</v>
      </c>
      <c r="K197" s="17">
        <v>82</v>
      </c>
      <c r="L197" s="17">
        <v>79.666666666666671</v>
      </c>
      <c r="M197" s="17">
        <v>76</v>
      </c>
      <c r="N197" s="51">
        <v>78</v>
      </c>
      <c r="O197" s="51">
        <v>78</v>
      </c>
      <c r="P197" s="51">
        <v>76</v>
      </c>
      <c r="Q197" s="51">
        <v>77</v>
      </c>
      <c r="R197" s="17">
        <v>75</v>
      </c>
      <c r="S197" s="17">
        <v>74</v>
      </c>
      <c r="T197" s="17">
        <v>74</v>
      </c>
    </row>
    <row r="198" spans="2:20" x14ac:dyDescent="0.3">
      <c r="B198" s="3" t="s">
        <v>102</v>
      </c>
      <c r="C198" s="17">
        <v>200.83333333333334</v>
      </c>
      <c r="D198" s="17">
        <v>197.41666666666666</v>
      </c>
      <c r="E198" s="17">
        <v>196.66666666666666</v>
      </c>
      <c r="F198" s="17">
        <v>199.33333333333334</v>
      </c>
      <c r="G198" s="17">
        <v>202.91666666666666</v>
      </c>
      <c r="H198" s="17">
        <v>207.25</v>
      </c>
      <c r="I198" s="17">
        <v>217.5</v>
      </c>
      <c r="J198" s="17">
        <v>220.58333333333334</v>
      </c>
      <c r="K198" s="17">
        <v>219.91666666666666</v>
      </c>
      <c r="L198" s="17">
        <v>219.33333333333334</v>
      </c>
      <c r="M198" s="17">
        <v>216.28571428571428</v>
      </c>
      <c r="N198" s="51">
        <v>216</v>
      </c>
      <c r="O198" s="51">
        <v>218</v>
      </c>
      <c r="P198" s="51">
        <v>222</v>
      </c>
      <c r="Q198" s="51">
        <v>216</v>
      </c>
      <c r="R198" s="17">
        <v>215</v>
      </c>
      <c r="S198" s="17">
        <v>214</v>
      </c>
      <c r="T198" s="17">
        <v>213</v>
      </c>
    </row>
    <row r="199" spans="2:20" x14ac:dyDescent="0.3">
      <c r="B199" s="3" t="s">
        <v>116</v>
      </c>
      <c r="C199" s="17">
        <v>518.83333333333337</v>
      </c>
      <c r="D199" s="17">
        <v>527.5</v>
      </c>
      <c r="E199" s="17">
        <v>541.66666666666663</v>
      </c>
      <c r="F199" s="17">
        <v>589.08333333333337</v>
      </c>
      <c r="G199" s="17">
        <v>637.5</v>
      </c>
      <c r="H199" s="17">
        <v>618.33333333333337</v>
      </c>
      <c r="I199" s="17">
        <v>609.33333333333337</v>
      </c>
      <c r="J199" s="17">
        <v>622.33333333333337</v>
      </c>
      <c r="K199" s="17">
        <v>667.25</v>
      </c>
      <c r="L199" s="17">
        <v>663.08333333333337</v>
      </c>
      <c r="M199" s="17">
        <v>640.28571428571433</v>
      </c>
      <c r="N199" s="51">
        <v>642</v>
      </c>
      <c r="O199" s="51">
        <v>644</v>
      </c>
      <c r="P199" s="51">
        <v>643</v>
      </c>
      <c r="Q199" s="51">
        <v>640</v>
      </c>
      <c r="R199" s="17">
        <v>637</v>
      </c>
      <c r="S199" s="17">
        <v>635</v>
      </c>
      <c r="T199" s="17">
        <v>641</v>
      </c>
    </row>
    <row r="200" spans="2:20" x14ac:dyDescent="0.3">
      <c r="B200" s="5" t="s">
        <v>142</v>
      </c>
      <c r="C200" s="19">
        <v>96.25</v>
      </c>
      <c r="D200" s="19">
        <v>93.166666666666671</v>
      </c>
      <c r="E200" s="19">
        <v>91</v>
      </c>
      <c r="F200" s="19">
        <v>86.916666666666671</v>
      </c>
      <c r="G200" s="19">
        <v>83.583333333333329</v>
      </c>
      <c r="H200" s="19">
        <v>82.25</v>
      </c>
      <c r="I200" s="19">
        <v>81.916666666666671</v>
      </c>
      <c r="J200" s="19">
        <v>84.083333333333329</v>
      </c>
      <c r="K200" s="19">
        <v>88.75</v>
      </c>
      <c r="L200" s="19">
        <v>90.416666666666671</v>
      </c>
      <c r="M200" s="19">
        <v>86.142857142857139</v>
      </c>
      <c r="N200" s="52">
        <v>86</v>
      </c>
      <c r="O200" s="51">
        <v>87</v>
      </c>
      <c r="P200" s="51">
        <v>86</v>
      </c>
      <c r="Q200" s="51">
        <v>85</v>
      </c>
      <c r="R200" s="17">
        <v>86</v>
      </c>
      <c r="S200" s="17">
        <v>86</v>
      </c>
      <c r="T200" s="17">
        <v>87</v>
      </c>
    </row>
    <row r="201" spans="2:20" x14ac:dyDescent="0.3">
      <c r="B201" s="29" t="s">
        <v>202</v>
      </c>
      <c r="C201" s="33">
        <f t="shared" ref="C201:T201" si="48">+SUM(C202:C204)</f>
        <v>197.33333333333334</v>
      </c>
      <c r="D201" s="33">
        <f t="shared" si="48"/>
        <v>209.08333333333334</v>
      </c>
      <c r="E201" s="33">
        <f t="shared" si="48"/>
        <v>219.08333333333334</v>
      </c>
      <c r="F201" s="33">
        <f t="shared" si="48"/>
        <v>240.25</v>
      </c>
      <c r="G201" s="33">
        <f t="shared" si="48"/>
        <v>257</v>
      </c>
      <c r="H201" s="33">
        <f t="shared" ref="H201:M201" si="49">+SUM(H202:H204)</f>
        <v>263.75</v>
      </c>
      <c r="I201" s="33">
        <f t="shared" si="49"/>
        <v>257.58333333333331</v>
      </c>
      <c r="J201" s="33">
        <f t="shared" si="49"/>
        <v>247.83333333333334</v>
      </c>
      <c r="K201" s="33">
        <f t="shared" si="49"/>
        <v>236.5</v>
      </c>
      <c r="L201" s="33">
        <f t="shared" si="49"/>
        <v>248.83333333333331</v>
      </c>
      <c r="M201" s="33">
        <f t="shared" si="49"/>
        <v>226</v>
      </c>
      <c r="N201" s="89">
        <f t="shared" si="48"/>
        <v>230</v>
      </c>
      <c r="O201" s="89">
        <f t="shared" si="48"/>
        <v>230</v>
      </c>
      <c r="P201" s="89">
        <f t="shared" si="48"/>
        <v>229</v>
      </c>
      <c r="Q201" s="89">
        <f t="shared" si="48"/>
        <v>227</v>
      </c>
      <c r="R201" s="120">
        <f t="shared" si="48"/>
        <v>225</v>
      </c>
      <c r="S201" s="120">
        <f t="shared" si="48"/>
        <v>222</v>
      </c>
      <c r="T201" s="120">
        <f t="shared" si="48"/>
        <v>219</v>
      </c>
    </row>
    <row r="202" spans="2:20" x14ac:dyDescent="0.3">
      <c r="B202" s="3" t="s">
        <v>21</v>
      </c>
      <c r="C202" s="17">
        <v>24.5</v>
      </c>
      <c r="D202" s="17">
        <v>24.333333333333332</v>
      </c>
      <c r="E202" s="17">
        <v>21.5</v>
      </c>
      <c r="F202" s="17">
        <v>22.166666666666668</v>
      </c>
      <c r="G202" s="17">
        <v>26.166666666666668</v>
      </c>
      <c r="H202" s="17">
        <v>29.666666666666668</v>
      </c>
      <c r="I202" s="17">
        <v>29.416666666666668</v>
      </c>
      <c r="J202" s="17">
        <v>30</v>
      </c>
      <c r="K202" s="17">
        <v>27.583333333333332</v>
      </c>
      <c r="L202" s="17">
        <v>25.833333333333332</v>
      </c>
      <c r="M202" s="17">
        <v>26.571428571428573</v>
      </c>
      <c r="N202" s="51">
        <v>26</v>
      </c>
      <c r="O202" s="51">
        <v>26</v>
      </c>
      <c r="P202" s="51">
        <v>26</v>
      </c>
      <c r="Q202" s="51">
        <v>28</v>
      </c>
      <c r="R202" s="17">
        <v>28</v>
      </c>
      <c r="S202" s="17">
        <v>26</v>
      </c>
      <c r="T202" s="17">
        <v>26</v>
      </c>
    </row>
    <row r="203" spans="2:20" x14ac:dyDescent="0.3">
      <c r="B203" s="3" t="s">
        <v>686</v>
      </c>
      <c r="C203" s="17"/>
      <c r="D203" s="17"/>
      <c r="E203" s="17"/>
      <c r="F203" s="17"/>
      <c r="G203" s="17"/>
      <c r="H203" s="17"/>
      <c r="I203" s="17"/>
      <c r="J203" s="17"/>
      <c r="K203" s="17"/>
      <c r="L203" s="17">
        <v>50.333333333333336</v>
      </c>
      <c r="M203" s="17">
        <v>54.285714285714285</v>
      </c>
      <c r="N203" s="51">
        <v>53</v>
      </c>
      <c r="O203" s="51">
        <v>55</v>
      </c>
      <c r="P203" s="51">
        <v>55</v>
      </c>
      <c r="Q203" s="51">
        <v>55</v>
      </c>
      <c r="R203" s="17">
        <v>54</v>
      </c>
      <c r="S203" s="17">
        <v>54</v>
      </c>
      <c r="T203" s="17">
        <v>54</v>
      </c>
    </row>
    <row r="204" spans="2:20" x14ac:dyDescent="0.3">
      <c r="B204" s="5" t="s">
        <v>157</v>
      </c>
      <c r="C204" s="19">
        <v>172.83333333333334</v>
      </c>
      <c r="D204" s="19">
        <v>184.75</v>
      </c>
      <c r="E204" s="19">
        <v>197.58333333333334</v>
      </c>
      <c r="F204" s="19">
        <v>218.08333333333334</v>
      </c>
      <c r="G204" s="19">
        <v>230.83333333333334</v>
      </c>
      <c r="H204" s="19">
        <v>234.08333333333334</v>
      </c>
      <c r="I204" s="19">
        <v>228.16666666666666</v>
      </c>
      <c r="J204" s="19">
        <v>217.83333333333334</v>
      </c>
      <c r="K204" s="19">
        <v>208.91666666666666</v>
      </c>
      <c r="L204" s="19">
        <v>172.66666666666666</v>
      </c>
      <c r="M204" s="19">
        <v>145.14285714285714</v>
      </c>
      <c r="N204" s="52">
        <v>151</v>
      </c>
      <c r="O204" s="51">
        <v>149</v>
      </c>
      <c r="P204" s="51">
        <v>148</v>
      </c>
      <c r="Q204" s="51">
        <v>144</v>
      </c>
      <c r="R204" s="17">
        <v>143</v>
      </c>
      <c r="S204" s="17">
        <v>142</v>
      </c>
      <c r="T204" s="17">
        <v>139</v>
      </c>
    </row>
    <row r="205" spans="2:20" x14ac:dyDescent="0.3">
      <c r="B205" s="29" t="s">
        <v>203</v>
      </c>
      <c r="C205" s="33">
        <f t="shared" ref="C205:T205" si="50">+SUM(C206:C207)</f>
        <v>66.75</v>
      </c>
      <c r="D205" s="33">
        <f t="shared" si="50"/>
        <v>64.833333333333343</v>
      </c>
      <c r="E205" s="33">
        <f t="shared" si="50"/>
        <v>59.083333333333336</v>
      </c>
      <c r="F205" s="33">
        <f t="shared" si="50"/>
        <v>56.916666666666664</v>
      </c>
      <c r="G205" s="33">
        <f t="shared" si="50"/>
        <v>66.75</v>
      </c>
      <c r="H205" s="33">
        <f t="shared" si="50"/>
        <v>66.75</v>
      </c>
      <c r="I205" s="33">
        <f t="shared" si="50"/>
        <v>63.583333333333336</v>
      </c>
      <c r="J205" s="33">
        <f t="shared" si="50"/>
        <v>67.5</v>
      </c>
      <c r="K205" s="33">
        <f t="shared" si="50"/>
        <v>71.083333333333329</v>
      </c>
      <c r="L205" s="33">
        <f t="shared" si="50"/>
        <v>74.333333333333329</v>
      </c>
      <c r="M205" s="33">
        <f t="shared" si="50"/>
        <v>73</v>
      </c>
      <c r="N205" s="89">
        <f t="shared" si="50"/>
        <v>74</v>
      </c>
      <c r="O205" s="89">
        <f t="shared" si="50"/>
        <v>74</v>
      </c>
      <c r="P205" s="89">
        <f t="shared" si="50"/>
        <v>73</v>
      </c>
      <c r="Q205" s="89">
        <f t="shared" si="50"/>
        <v>73</v>
      </c>
      <c r="R205" s="120">
        <f t="shared" si="50"/>
        <v>73</v>
      </c>
      <c r="S205" s="120">
        <f t="shared" si="50"/>
        <v>73</v>
      </c>
      <c r="T205" s="120">
        <f t="shared" si="50"/>
        <v>71</v>
      </c>
    </row>
    <row r="206" spans="2:20" x14ac:dyDescent="0.3">
      <c r="B206" s="3" t="s">
        <v>128</v>
      </c>
      <c r="C206" s="17">
        <v>13</v>
      </c>
      <c r="D206" s="17">
        <v>12</v>
      </c>
      <c r="E206" s="17">
        <v>11.833333333333334</v>
      </c>
      <c r="F206" s="17">
        <v>12</v>
      </c>
      <c r="G206" s="17">
        <v>14.416666666666666</v>
      </c>
      <c r="H206" s="17">
        <v>15.25</v>
      </c>
      <c r="I206" s="17">
        <v>15</v>
      </c>
      <c r="J206" s="17">
        <v>16.833333333333332</v>
      </c>
      <c r="K206" s="17">
        <v>17.083333333333332</v>
      </c>
      <c r="L206" s="17">
        <v>17.083333333333332</v>
      </c>
      <c r="M206" s="17">
        <v>16</v>
      </c>
      <c r="N206" s="51">
        <v>16</v>
      </c>
      <c r="O206" s="51">
        <v>16</v>
      </c>
      <c r="P206" s="51">
        <v>16</v>
      </c>
      <c r="Q206" s="51">
        <v>16</v>
      </c>
      <c r="R206" s="17">
        <v>16</v>
      </c>
      <c r="S206" s="17">
        <v>16</v>
      </c>
      <c r="T206" s="17">
        <v>16</v>
      </c>
    </row>
    <row r="207" spans="2:20" x14ac:dyDescent="0.3">
      <c r="B207" s="5" t="s">
        <v>167</v>
      </c>
      <c r="C207" s="19">
        <v>53.75</v>
      </c>
      <c r="D207" s="19">
        <v>52.833333333333336</v>
      </c>
      <c r="E207" s="19">
        <v>47.25</v>
      </c>
      <c r="F207" s="19">
        <v>44.916666666666664</v>
      </c>
      <c r="G207" s="19">
        <v>52.333333333333336</v>
      </c>
      <c r="H207" s="19">
        <v>51.5</v>
      </c>
      <c r="I207" s="19">
        <v>48.583333333333336</v>
      </c>
      <c r="J207" s="19">
        <v>50.666666666666664</v>
      </c>
      <c r="K207" s="19">
        <v>54</v>
      </c>
      <c r="L207" s="19">
        <v>57.25</v>
      </c>
      <c r="M207" s="19">
        <v>57</v>
      </c>
      <c r="N207" s="52">
        <v>58</v>
      </c>
      <c r="O207" s="51">
        <v>58</v>
      </c>
      <c r="P207" s="51">
        <v>57</v>
      </c>
      <c r="Q207" s="51">
        <v>57</v>
      </c>
      <c r="R207" s="17">
        <v>57</v>
      </c>
      <c r="S207" s="17">
        <v>57</v>
      </c>
      <c r="T207" s="17">
        <v>55</v>
      </c>
    </row>
    <row r="208" spans="2:20" x14ac:dyDescent="0.3">
      <c r="B208" s="29" t="s">
        <v>204</v>
      </c>
      <c r="C208" s="33">
        <f t="shared" ref="C208:G208" si="51">+SUM(C209:C224)</f>
        <v>1524.5000000000002</v>
      </c>
      <c r="D208" s="33">
        <f t="shared" si="51"/>
        <v>1542.8333333333335</v>
      </c>
      <c r="E208" s="33">
        <f t="shared" si="51"/>
        <v>1534.4166666666665</v>
      </c>
      <c r="F208" s="33">
        <f t="shared" si="51"/>
        <v>1533.5</v>
      </c>
      <c r="G208" s="33">
        <f t="shared" si="51"/>
        <v>1526.2500000000002</v>
      </c>
      <c r="H208" s="33">
        <f t="shared" ref="H208:L208" si="52">+SUM(H209:H224)</f>
        <v>1522.5833333333337</v>
      </c>
      <c r="I208" s="33">
        <f t="shared" si="52"/>
        <v>1542.0833333333335</v>
      </c>
      <c r="J208" s="33">
        <f t="shared" si="52"/>
        <v>1549.9166666666665</v>
      </c>
      <c r="K208" s="33">
        <f t="shared" si="52"/>
        <v>1580.3333333333333</v>
      </c>
      <c r="L208" s="33">
        <f t="shared" si="52"/>
        <v>1568.3333333333335</v>
      </c>
      <c r="M208" s="33">
        <f>+SUM(M209:M225)</f>
        <v>1599.1428571428571</v>
      </c>
      <c r="N208" s="89">
        <f>+SUM(N209:N225)</f>
        <v>1606</v>
      </c>
      <c r="O208" s="89">
        <f>+SUM(O209:O225)</f>
        <v>1609</v>
      </c>
      <c r="P208" s="89">
        <f>+SUM(P209:P225)</f>
        <v>1605</v>
      </c>
      <c r="Q208" s="89">
        <f t="shared" ref="Q208:T208" si="53">+SUM(Q209:Q225)</f>
        <v>1605</v>
      </c>
      <c r="R208" s="120">
        <f t="shared" si="53"/>
        <v>1601</v>
      </c>
      <c r="S208" s="120">
        <f t="shared" si="53"/>
        <v>1591</v>
      </c>
      <c r="T208" s="120">
        <f t="shared" si="53"/>
        <v>1577</v>
      </c>
    </row>
    <row r="209" spans="2:20" x14ac:dyDescent="0.3">
      <c r="B209" s="3" t="s">
        <v>12</v>
      </c>
      <c r="C209" s="17">
        <v>52</v>
      </c>
      <c r="D209" s="17">
        <v>47.583333333333336</v>
      </c>
      <c r="E209" s="17">
        <v>45.5</v>
      </c>
      <c r="F209" s="17">
        <v>46.583333333333336</v>
      </c>
      <c r="G209" s="17">
        <v>46.083333333333336</v>
      </c>
      <c r="H209" s="17">
        <v>49.25</v>
      </c>
      <c r="I209" s="17">
        <v>51.333333333333336</v>
      </c>
      <c r="J209" s="17">
        <v>52.833333333333336</v>
      </c>
      <c r="K209" s="17">
        <v>53.666666666666664</v>
      </c>
      <c r="L209" s="17">
        <v>53.5</v>
      </c>
      <c r="M209" s="17">
        <v>54.285714285714285</v>
      </c>
      <c r="N209" s="51">
        <v>55</v>
      </c>
      <c r="O209" s="51">
        <v>55</v>
      </c>
      <c r="P209" s="51">
        <v>55</v>
      </c>
      <c r="Q209" s="51">
        <v>54</v>
      </c>
      <c r="R209" s="17">
        <v>54</v>
      </c>
      <c r="S209" s="17">
        <v>54</v>
      </c>
      <c r="T209" s="17">
        <v>53</v>
      </c>
    </row>
    <row r="210" spans="2:20" x14ac:dyDescent="0.3">
      <c r="B210" s="3" t="s">
        <v>13</v>
      </c>
      <c r="C210" s="17">
        <v>530.75</v>
      </c>
      <c r="D210" s="17">
        <v>540.83333333333337</v>
      </c>
      <c r="E210" s="17">
        <v>545.33333333333337</v>
      </c>
      <c r="F210" s="17">
        <v>537.91666666666663</v>
      </c>
      <c r="G210" s="17">
        <v>531.33333333333337</v>
      </c>
      <c r="H210" s="17">
        <v>523.83333333333337</v>
      </c>
      <c r="I210" s="17">
        <v>524.16666666666663</v>
      </c>
      <c r="J210" s="17">
        <v>522</v>
      </c>
      <c r="K210" s="17">
        <v>523.91666666666663</v>
      </c>
      <c r="L210" s="17">
        <v>530.75</v>
      </c>
      <c r="M210" s="17">
        <v>540.42857142857144</v>
      </c>
      <c r="N210" s="51">
        <v>538</v>
      </c>
      <c r="O210" s="51">
        <v>542</v>
      </c>
      <c r="P210" s="51">
        <v>537</v>
      </c>
      <c r="Q210" s="51">
        <v>542</v>
      </c>
      <c r="R210" s="17">
        <v>542</v>
      </c>
      <c r="S210" s="17">
        <v>542</v>
      </c>
      <c r="T210" s="17">
        <v>540</v>
      </c>
    </row>
    <row r="211" spans="2:20" x14ac:dyDescent="0.3">
      <c r="B211" s="3" t="s">
        <v>20</v>
      </c>
      <c r="C211" s="17">
        <v>163.75</v>
      </c>
      <c r="D211" s="17">
        <v>159.16666666666666</v>
      </c>
      <c r="E211" s="17">
        <v>155.33333333333334</v>
      </c>
      <c r="F211" s="17">
        <v>157.5</v>
      </c>
      <c r="G211" s="17">
        <v>155.5</v>
      </c>
      <c r="H211" s="17">
        <v>149.58333333333334</v>
      </c>
      <c r="I211" s="17">
        <v>148.83333333333334</v>
      </c>
      <c r="J211" s="17">
        <v>150.91666666666666</v>
      </c>
      <c r="K211" s="17">
        <v>148.41666666666666</v>
      </c>
      <c r="L211" s="17">
        <v>132.75</v>
      </c>
      <c r="M211" s="17">
        <v>129</v>
      </c>
      <c r="N211" s="51">
        <v>129</v>
      </c>
      <c r="O211" s="51">
        <v>130</v>
      </c>
      <c r="P211" s="51">
        <v>132</v>
      </c>
      <c r="Q211" s="51">
        <v>129</v>
      </c>
      <c r="R211" s="17">
        <v>129</v>
      </c>
      <c r="S211" s="17">
        <v>127</v>
      </c>
      <c r="T211" s="17">
        <v>127</v>
      </c>
    </row>
    <row r="212" spans="2:20" x14ac:dyDescent="0.3">
      <c r="B212" s="3" t="s">
        <v>41</v>
      </c>
      <c r="C212" s="17">
        <v>16</v>
      </c>
      <c r="D212" s="17">
        <v>14.916666666666666</v>
      </c>
      <c r="E212" s="17">
        <v>15.666666666666666</v>
      </c>
      <c r="F212" s="17">
        <v>16.75</v>
      </c>
      <c r="G212" s="17">
        <v>18</v>
      </c>
      <c r="H212" s="17">
        <v>16.833333333333332</v>
      </c>
      <c r="I212" s="17">
        <v>17.333333333333332</v>
      </c>
      <c r="J212" s="17">
        <v>14.333333333333334</v>
      </c>
      <c r="K212" s="17">
        <v>14.583333333333334</v>
      </c>
      <c r="L212" s="17">
        <v>17.333333333333332</v>
      </c>
      <c r="M212" s="17">
        <v>16.857142857142858</v>
      </c>
      <c r="N212" s="51">
        <v>17</v>
      </c>
      <c r="O212" s="51">
        <v>17</v>
      </c>
      <c r="P212" s="51">
        <v>17</v>
      </c>
      <c r="Q212" s="51">
        <v>17</v>
      </c>
      <c r="R212" s="17">
        <v>17</v>
      </c>
      <c r="S212" s="17">
        <v>17</v>
      </c>
      <c r="T212" s="17">
        <v>16</v>
      </c>
    </row>
    <row r="213" spans="2:20" x14ac:dyDescent="0.3">
      <c r="B213" s="3" t="s">
        <v>24</v>
      </c>
      <c r="C213" s="17">
        <v>32.833333333333336</v>
      </c>
      <c r="D213" s="17">
        <v>35.166666666666664</v>
      </c>
      <c r="E213" s="17">
        <v>34.75</v>
      </c>
      <c r="F213" s="17">
        <v>32.25</v>
      </c>
      <c r="G213" s="17">
        <v>31.416666666666668</v>
      </c>
      <c r="H213" s="17">
        <v>28.666666666666668</v>
      </c>
      <c r="I213" s="17">
        <v>26.25</v>
      </c>
      <c r="J213" s="17">
        <v>25</v>
      </c>
      <c r="K213" s="17">
        <v>25.083333333333332</v>
      </c>
      <c r="L213" s="17">
        <v>24.416666666666668</v>
      </c>
      <c r="M213" s="17">
        <v>23.142857142857142</v>
      </c>
      <c r="N213" s="51">
        <v>24</v>
      </c>
      <c r="O213" s="51">
        <v>24</v>
      </c>
      <c r="P213" s="51">
        <v>23</v>
      </c>
      <c r="Q213" s="51">
        <v>23</v>
      </c>
      <c r="R213" s="17">
        <v>23</v>
      </c>
      <c r="S213" s="17">
        <v>23</v>
      </c>
      <c r="T213" s="17">
        <v>22</v>
      </c>
    </row>
    <row r="214" spans="2:20" x14ac:dyDescent="0.3">
      <c r="B214" s="3" t="s">
        <v>26</v>
      </c>
      <c r="C214" s="17">
        <v>24.583333333333332</v>
      </c>
      <c r="D214" s="17">
        <v>25</v>
      </c>
      <c r="E214" s="17">
        <v>25.583333333333332</v>
      </c>
      <c r="F214" s="17">
        <v>25.75</v>
      </c>
      <c r="G214" s="17">
        <v>26</v>
      </c>
      <c r="H214" s="17">
        <v>24.083333333333332</v>
      </c>
      <c r="I214" s="17">
        <v>21.75</v>
      </c>
      <c r="J214" s="17">
        <v>23.333333333333332</v>
      </c>
      <c r="K214" s="17">
        <v>23</v>
      </c>
      <c r="L214" s="17">
        <v>22</v>
      </c>
      <c r="M214" s="17">
        <v>21.142857142857142</v>
      </c>
      <c r="N214" s="51">
        <v>21</v>
      </c>
      <c r="O214" s="51">
        <v>21</v>
      </c>
      <c r="P214" s="51">
        <v>21</v>
      </c>
      <c r="Q214" s="51">
        <v>21</v>
      </c>
      <c r="R214" s="17">
        <v>22</v>
      </c>
      <c r="S214" s="17">
        <v>21</v>
      </c>
      <c r="T214" s="17">
        <v>21</v>
      </c>
    </row>
    <row r="215" spans="2:20" x14ac:dyDescent="0.3">
      <c r="B215" s="3" t="s">
        <v>669</v>
      </c>
      <c r="C215" s="17"/>
      <c r="D215" s="17"/>
      <c r="E215" s="17"/>
      <c r="F215" s="17"/>
      <c r="G215" s="17"/>
      <c r="H215" s="17"/>
      <c r="I215" s="17"/>
      <c r="J215" s="17"/>
      <c r="K215" s="17">
        <v>63.166666666666664</v>
      </c>
      <c r="L215" s="17">
        <v>64.166666666666671</v>
      </c>
      <c r="M215" s="17">
        <v>64</v>
      </c>
      <c r="N215" s="51">
        <v>64</v>
      </c>
      <c r="O215" s="51">
        <v>64</v>
      </c>
      <c r="P215" s="51">
        <v>65</v>
      </c>
      <c r="Q215" s="51">
        <v>65</v>
      </c>
      <c r="R215" s="17">
        <v>64</v>
      </c>
      <c r="S215" s="17">
        <v>64</v>
      </c>
      <c r="T215" s="17">
        <v>62</v>
      </c>
    </row>
    <row r="216" spans="2:20" x14ac:dyDescent="0.3">
      <c r="B216" s="3" t="s">
        <v>66</v>
      </c>
      <c r="C216" s="17">
        <v>145</v>
      </c>
      <c r="D216" s="17">
        <v>148.16666666666666</v>
      </c>
      <c r="E216" s="17">
        <v>151.91666666666666</v>
      </c>
      <c r="F216" s="17">
        <v>151.08333333333334</v>
      </c>
      <c r="G216" s="17">
        <v>153.75</v>
      </c>
      <c r="H216" s="17">
        <v>162.5</v>
      </c>
      <c r="I216" s="17">
        <v>168.91666666666666</v>
      </c>
      <c r="J216" s="17">
        <v>174.91666666666666</v>
      </c>
      <c r="K216" s="17">
        <v>177.41666666666666</v>
      </c>
      <c r="L216" s="17">
        <v>179</v>
      </c>
      <c r="M216" s="17">
        <v>173</v>
      </c>
      <c r="N216" s="51">
        <v>177</v>
      </c>
      <c r="O216" s="51">
        <v>173</v>
      </c>
      <c r="P216" s="51">
        <v>176</v>
      </c>
      <c r="Q216" s="51">
        <v>176</v>
      </c>
      <c r="R216" s="17">
        <v>172</v>
      </c>
      <c r="S216" s="17">
        <v>170</v>
      </c>
      <c r="T216" s="17">
        <v>167</v>
      </c>
    </row>
    <row r="217" spans="2:20" x14ac:dyDescent="0.3">
      <c r="B217" s="3" t="s">
        <v>67</v>
      </c>
      <c r="C217" s="17">
        <v>78.25</v>
      </c>
      <c r="D217" s="17">
        <v>77.666666666666671</v>
      </c>
      <c r="E217" s="17">
        <v>77.583333333333329</v>
      </c>
      <c r="F217" s="17">
        <v>74.75</v>
      </c>
      <c r="G217" s="17">
        <v>73.333333333333329</v>
      </c>
      <c r="H217" s="17">
        <v>75.416666666666671</v>
      </c>
      <c r="I217" s="17">
        <v>80.666666666666671</v>
      </c>
      <c r="J217" s="17">
        <v>85.333333333333329</v>
      </c>
      <c r="K217" s="17">
        <v>83.75</v>
      </c>
      <c r="L217" s="17">
        <v>84.666666666666671</v>
      </c>
      <c r="M217" s="17">
        <v>86</v>
      </c>
      <c r="N217" s="51">
        <v>85</v>
      </c>
      <c r="O217" s="51">
        <v>85</v>
      </c>
      <c r="P217" s="51">
        <v>86</v>
      </c>
      <c r="Q217" s="51">
        <v>87</v>
      </c>
      <c r="R217" s="17">
        <v>87</v>
      </c>
      <c r="S217" s="17">
        <v>86</v>
      </c>
      <c r="T217" s="17">
        <v>86</v>
      </c>
    </row>
    <row r="218" spans="2:20" x14ac:dyDescent="0.3">
      <c r="B218" s="3" t="s">
        <v>98</v>
      </c>
      <c r="C218" s="17">
        <v>114.5</v>
      </c>
      <c r="D218" s="17">
        <v>136.66666666666666</v>
      </c>
      <c r="E218" s="17">
        <v>130.83333333333334</v>
      </c>
      <c r="F218" s="17">
        <v>127.16666666666667</v>
      </c>
      <c r="G218" s="17">
        <v>128.08333333333334</v>
      </c>
      <c r="H218" s="17">
        <v>123.91666666666667</v>
      </c>
      <c r="I218" s="17">
        <v>123.41666666666667</v>
      </c>
      <c r="J218" s="17">
        <v>125</v>
      </c>
      <c r="K218" s="17">
        <v>125.08333333333333</v>
      </c>
      <c r="L218" s="17">
        <v>117.5</v>
      </c>
      <c r="M218" s="17">
        <v>120.14285714285714</v>
      </c>
      <c r="N218" s="90">
        <v>119</v>
      </c>
      <c r="O218" s="90">
        <v>120</v>
      </c>
      <c r="P218" s="90">
        <v>121</v>
      </c>
      <c r="Q218" s="90">
        <v>121</v>
      </c>
      <c r="R218" s="18">
        <v>121</v>
      </c>
      <c r="S218" s="18">
        <v>120</v>
      </c>
      <c r="T218" s="18">
        <v>119</v>
      </c>
    </row>
    <row r="219" spans="2:20" x14ac:dyDescent="0.3">
      <c r="B219" s="3" t="s">
        <v>100</v>
      </c>
      <c r="C219" s="17">
        <v>52.916666666666664</v>
      </c>
      <c r="D219" s="17">
        <v>52.166666666666664</v>
      </c>
      <c r="E219" s="17">
        <v>45.25</v>
      </c>
      <c r="F219" s="17">
        <v>46.5</v>
      </c>
      <c r="G219" s="17">
        <v>46.5</v>
      </c>
      <c r="H219" s="17">
        <v>50</v>
      </c>
      <c r="I219" s="17">
        <v>54</v>
      </c>
      <c r="J219" s="17">
        <v>53</v>
      </c>
      <c r="K219" s="17">
        <v>49.083333333333336</v>
      </c>
      <c r="L219" s="17">
        <v>48.833333333333336</v>
      </c>
      <c r="M219" s="17">
        <v>46.285714285714285</v>
      </c>
      <c r="N219" s="51">
        <v>47</v>
      </c>
      <c r="O219" s="51">
        <v>47</v>
      </c>
      <c r="P219" s="51">
        <v>46</v>
      </c>
      <c r="Q219" s="51">
        <v>46</v>
      </c>
      <c r="R219" s="17">
        <v>46</v>
      </c>
      <c r="S219" s="17">
        <v>46</v>
      </c>
      <c r="T219" s="17">
        <v>46</v>
      </c>
    </row>
    <row r="220" spans="2:20" x14ac:dyDescent="0.3">
      <c r="B220" s="3" t="s">
        <v>101</v>
      </c>
      <c r="C220" s="17">
        <v>81.25</v>
      </c>
      <c r="D220" s="17">
        <v>75.5</v>
      </c>
      <c r="E220" s="17">
        <v>76.833333333333329</v>
      </c>
      <c r="F220" s="17">
        <v>80.833333333333329</v>
      </c>
      <c r="G220" s="17">
        <v>80.916666666666671</v>
      </c>
      <c r="H220" s="17">
        <v>79.916666666666671</v>
      </c>
      <c r="I220" s="17">
        <v>77.666666666666671</v>
      </c>
      <c r="J220" s="17">
        <v>77.833333333333329</v>
      </c>
      <c r="K220" s="17">
        <v>82</v>
      </c>
      <c r="L220" s="17">
        <v>80.916666666666671</v>
      </c>
      <c r="M220" s="17">
        <v>84.285714285714292</v>
      </c>
      <c r="N220" s="51">
        <v>85</v>
      </c>
      <c r="O220" s="51">
        <v>88</v>
      </c>
      <c r="P220" s="51">
        <v>85</v>
      </c>
      <c r="Q220" s="51">
        <v>85</v>
      </c>
      <c r="R220" s="17">
        <v>84</v>
      </c>
      <c r="S220" s="17">
        <v>82</v>
      </c>
      <c r="T220" s="17">
        <v>81</v>
      </c>
    </row>
    <row r="221" spans="2:20" x14ac:dyDescent="0.3">
      <c r="B221" s="84" t="s">
        <v>104</v>
      </c>
      <c r="C221" s="85">
        <v>100.66666666666667</v>
      </c>
      <c r="D221" s="85">
        <v>97.333333333333329</v>
      </c>
      <c r="E221" s="85">
        <v>96.083333333333329</v>
      </c>
      <c r="F221" s="85">
        <v>97.583333333333329</v>
      </c>
      <c r="G221" s="85">
        <v>96.25</v>
      </c>
      <c r="H221" s="85">
        <v>97.916666666666671</v>
      </c>
      <c r="I221" s="85">
        <v>99.416666666666671</v>
      </c>
      <c r="J221" s="85">
        <v>85.916666666666671</v>
      </c>
      <c r="K221" s="85">
        <v>43.833333333333336</v>
      </c>
      <c r="L221" s="85">
        <v>44.416666666666664</v>
      </c>
      <c r="M221" s="85">
        <v>47.142857142857146</v>
      </c>
      <c r="N221" s="85">
        <v>47</v>
      </c>
      <c r="O221" s="85">
        <v>46</v>
      </c>
      <c r="P221" s="85">
        <v>47</v>
      </c>
      <c r="Q221" s="118">
        <v>47</v>
      </c>
      <c r="R221" s="17">
        <v>47</v>
      </c>
      <c r="S221" s="17">
        <v>48</v>
      </c>
      <c r="T221" s="17">
        <v>48</v>
      </c>
    </row>
    <row r="222" spans="2:20" x14ac:dyDescent="0.3">
      <c r="B222" s="84" t="s">
        <v>105</v>
      </c>
      <c r="C222" s="85">
        <v>50.75</v>
      </c>
      <c r="D222" s="85">
        <v>54.583333333333336</v>
      </c>
      <c r="E222" s="85">
        <v>57.5</v>
      </c>
      <c r="F222" s="85">
        <v>59.916666666666664</v>
      </c>
      <c r="G222" s="85">
        <v>58.166666666666664</v>
      </c>
      <c r="H222" s="85">
        <v>58.166666666666664</v>
      </c>
      <c r="I222" s="85">
        <v>63.5</v>
      </c>
      <c r="J222" s="85">
        <v>68.083333333333329</v>
      </c>
      <c r="K222" s="85">
        <v>74</v>
      </c>
      <c r="L222" s="85">
        <v>72</v>
      </c>
      <c r="M222" s="85">
        <v>66</v>
      </c>
      <c r="N222" s="85">
        <v>68</v>
      </c>
      <c r="O222" s="85">
        <v>67</v>
      </c>
      <c r="P222" s="85">
        <v>65</v>
      </c>
      <c r="Q222" s="118">
        <v>64</v>
      </c>
      <c r="R222" s="17">
        <v>67</v>
      </c>
      <c r="S222" s="17">
        <v>66</v>
      </c>
      <c r="T222" s="17">
        <v>65</v>
      </c>
    </row>
    <row r="223" spans="2:20" x14ac:dyDescent="0.3">
      <c r="B223" s="84" t="s">
        <v>124</v>
      </c>
      <c r="C223" s="85">
        <v>25.083333333333332</v>
      </c>
      <c r="D223" s="85">
        <v>23.666666666666668</v>
      </c>
      <c r="E223" s="85">
        <v>20.25</v>
      </c>
      <c r="F223" s="85">
        <v>19.833333333333332</v>
      </c>
      <c r="G223" s="85">
        <v>22</v>
      </c>
      <c r="H223" s="85">
        <v>22.583333333333332</v>
      </c>
      <c r="I223" s="85">
        <v>19.75</v>
      </c>
      <c r="J223" s="85">
        <v>20.583333333333332</v>
      </c>
      <c r="K223" s="85">
        <v>21.166666666666668</v>
      </c>
      <c r="L223" s="85">
        <v>21.916666666666668</v>
      </c>
      <c r="M223" s="85">
        <v>20.857142857142858</v>
      </c>
      <c r="N223" s="85">
        <v>21</v>
      </c>
      <c r="O223" s="85">
        <v>21</v>
      </c>
      <c r="P223" s="85">
        <v>21</v>
      </c>
      <c r="Q223" s="118">
        <v>21</v>
      </c>
      <c r="R223" s="17">
        <v>21</v>
      </c>
      <c r="S223" s="17">
        <v>21</v>
      </c>
      <c r="T223" s="17">
        <v>20</v>
      </c>
    </row>
    <row r="224" spans="2:20" x14ac:dyDescent="0.3">
      <c r="B224" s="84" t="s">
        <v>130</v>
      </c>
      <c r="C224" s="85">
        <v>56.166666666666664</v>
      </c>
      <c r="D224" s="85">
        <v>54.416666666666664</v>
      </c>
      <c r="E224" s="85">
        <v>56</v>
      </c>
      <c r="F224" s="85">
        <v>59.083333333333336</v>
      </c>
      <c r="G224" s="85">
        <v>58.916666666666664</v>
      </c>
      <c r="H224" s="85">
        <v>59.916666666666664</v>
      </c>
      <c r="I224" s="85">
        <v>65.083333333333329</v>
      </c>
      <c r="J224" s="85">
        <v>70.833333333333329</v>
      </c>
      <c r="K224" s="85">
        <v>72.166666666666671</v>
      </c>
      <c r="L224" s="85">
        <v>74.166666666666671</v>
      </c>
      <c r="M224" s="85">
        <v>71.571428571428569</v>
      </c>
      <c r="N224" s="85">
        <v>71</v>
      </c>
      <c r="O224" s="85">
        <v>72</v>
      </c>
      <c r="P224" s="85">
        <v>72</v>
      </c>
      <c r="Q224" s="118">
        <v>72</v>
      </c>
      <c r="R224" s="17">
        <v>72</v>
      </c>
      <c r="S224" s="17">
        <v>71</v>
      </c>
      <c r="T224" s="17">
        <v>71</v>
      </c>
    </row>
    <row r="225" spans="2:20" x14ac:dyDescent="0.3">
      <c r="B225" s="86" t="s">
        <v>713</v>
      </c>
      <c r="C225" s="117"/>
      <c r="D225" s="117"/>
      <c r="E225" s="117"/>
      <c r="F225" s="117"/>
      <c r="G225" s="117"/>
      <c r="H225" s="117"/>
      <c r="I225" s="117"/>
      <c r="J225" s="117"/>
      <c r="K225" s="117"/>
      <c r="L225" s="117"/>
      <c r="M225" s="87">
        <v>35</v>
      </c>
      <c r="N225" s="87">
        <v>38</v>
      </c>
      <c r="O225" s="87">
        <v>37</v>
      </c>
      <c r="P225" s="87">
        <v>36</v>
      </c>
      <c r="Q225" s="119">
        <v>35</v>
      </c>
      <c r="R225" s="102">
        <v>33</v>
      </c>
      <c r="S225" s="102">
        <v>33</v>
      </c>
      <c r="T225" s="102">
        <v>33</v>
      </c>
    </row>
  </sheetData>
  <phoneticPr fontId="20" type="noConversion"/>
  <pageMargins left="0.7" right="0.7" top="0.75" bottom="0.75" header="0.3" footer="0.3"/>
  <pageSetup orientation="portrait" r:id="rId1"/>
  <ignoredErrors>
    <ignoredError sqref="D5:K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Tapa</vt:lpstr>
      <vt:lpstr>Índice</vt:lpstr>
      <vt:lpstr>Glosario</vt:lpstr>
      <vt:lpstr>I. Incrementos remuneración</vt:lpstr>
      <vt:lpstr>II. Remuneración Imponible</vt:lpstr>
      <vt:lpstr>III. Aportantes</vt:lpstr>
      <vt:lpstr>Glosario!Área_de_impresión</vt:lpstr>
      <vt:lpstr>Índice!Área_de_impresión</vt:lpstr>
      <vt:lpstr>Tapa!Área_de_impresión</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Moyano</dc:creator>
  <cp:lastModifiedBy>María Luz Vera</cp:lastModifiedBy>
  <dcterms:created xsi:type="dcterms:W3CDTF">2020-05-31T14:34:19Z</dcterms:created>
  <dcterms:modified xsi:type="dcterms:W3CDTF">2025-10-14T11:26:50Z</dcterms:modified>
</cp:coreProperties>
</file>